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6"/>
  <workbookPr saveExternalLinkValues="0" defaultThemeVersion="124226"/>
  <bookViews>
    <workbookView minimized="1" windowWidth="11700" windowHeight="8540"/>
  </bookViews>
  <sheets>
    <sheet name="社保基金预算调整封面" sheetId="1" r:id="rId2"/>
    <sheet name="编制单位调整封面" sheetId="2" r:id="rId3"/>
    <sheet name="预算调整目录" sheetId="3" r:id="rId4"/>
    <sheet name="预算调整总表" sheetId="4" r:id="rId5"/>
    <sheet name="企业养老收支调整表" sheetId="5" r:id="rId6"/>
    <sheet name="城乡居民养老收支调整表" sheetId="6" r:id="rId7"/>
    <sheet name="机关养老收支调整表" sheetId="7" r:id="rId8"/>
    <sheet name="医疗收支调整表" sheetId="8" r:id="rId9"/>
    <sheet name="城乡居民基本医疗调整表" sheetId="9" r:id="rId10"/>
    <sheet name="工伤收支调整表" sheetId="10" r:id="rId11"/>
    <sheet name="失业收支调整表" sheetId="11" r:id="rId12"/>
    <sheet name="生育收支调整表" sheetId="12" r:id="rId13"/>
    <sheet name="基本养老基础资料调整表" sheetId="13" r:id="rId14"/>
    <sheet name="基本医疗保险基础资料调整表" sheetId="14" r:id="rId15"/>
    <sheet name="失业工伤生育基础资料调整表" sheetId="15" r:id="rId16"/>
  </sheets>
  <calcPr calcId="125725" iterateDelta="0.001"/>
  <oleSize ref="A1"/>
</workbook>
</file>

<file path=xl/sharedStrings.xml><?xml version="1.0" encoding="utf-8"?>
<sst xmlns="http://schemas.openxmlformats.org/spreadsheetml/2006/main" count="329">
  <si>
    <t xml:space="preserve">    2019 年 社 会 保 险 基 金 预 算 调 整</t>
  </si>
  <si>
    <t>人民政府</t>
  </si>
  <si>
    <t>批准日期</t>
  </si>
  <si>
    <t>年</t>
  </si>
  <si>
    <t>月</t>
  </si>
  <si>
    <t>日</t>
  </si>
  <si>
    <t xml:space="preserve">                </t>
  </si>
  <si>
    <t>财政厅（局）</t>
  </si>
  <si>
    <t>人力资源社会保障厅（局）</t>
  </si>
  <si>
    <t>报送日期</t>
  </si>
  <si>
    <t xml:space="preserve">                 </t>
  </si>
  <si>
    <t>卫生计生委（卫生厅局）</t>
  </si>
  <si>
    <t>医疗保障局</t>
  </si>
  <si>
    <t>财政厅（局）负责人（章）：</t>
  </si>
  <si>
    <t>财务负责人（章）：</t>
  </si>
  <si>
    <t>经办人（章）：</t>
  </si>
  <si>
    <t>人力资源社会保障（厅）局负责人（章）：</t>
  </si>
  <si>
    <t>卫生计生委（卫生厅局）负责人（章）：</t>
  </si>
  <si>
    <t>医疗保障局负责人（章）：</t>
  </si>
  <si>
    <t xml:space="preserve">    二 ○ 一 二 年 社 会 保 险 基 金 预 算 调 整</t>
  </si>
  <si>
    <t>2019年度社会保险基金预算调整封面</t>
  </si>
  <si>
    <t>编制单位名称（章）：</t>
  </si>
  <si>
    <t>单位负责人 （章）：</t>
  </si>
  <si>
    <t>财务负责人 （章）：</t>
  </si>
  <si>
    <t>经  办  人 （章）：</t>
  </si>
  <si>
    <t>联   系  电  话：</t>
  </si>
  <si>
    <t>报   出  日  期：</t>
  </si>
  <si>
    <t>目      录</t>
  </si>
  <si>
    <t>一、社会保险基金预算调整总表...............................................................</t>
  </si>
  <si>
    <t>社预01表</t>
  </si>
  <si>
    <t>二、企业职工基本养老保险基金预算调整表...........................................................</t>
  </si>
  <si>
    <t>社预02表</t>
  </si>
  <si>
    <t>三、城乡居民基本养老保险基金预算调整表.....................................................</t>
  </si>
  <si>
    <t>社预03表</t>
  </si>
  <si>
    <t>四、机关事业单位基本养老保险基金预算调整表.....................................................</t>
  </si>
  <si>
    <t>社预04表</t>
  </si>
  <si>
    <t>五、职工基本医疗保险基金预算调整表....................................................</t>
  </si>
  <si>
    <t>社预05表</t>
  </si>
  <si>
    <t>六、城乡居民基本医疗保险基金预算调整表.....................................................</t>
  </si>
  <si>
    <t>社预06表</t>
  </si>
  <si>
    <t>七、工伤保险基金预算调整.....................................................</t>
  </si>
  <si>
    <t>社预07表</t>
  </si>
  <si>
    <t>八、失业保险基金预算调整表...................................................</t>
  </si>
  <si>
    <t>社预08表</t>
  </si>
  <si>
    <t>九、生育保险基金预算调整表...................................................</t>
  </si>
  <si>
    <t>社预09表</t>
  </si>
  <si>
    <t>十、基本养老保险基础资料调整表.....................................................</t>
  </si>
  <si>
    <t>社预附01表</t>
  </si>
  <si>
    <t>十一、基本医疗保险基础资料调整表.....................................................</t>
  </si>
  <si>
    <t>社预附02表</t>
  </si>
  <si>
    <t>十二、失业保险、工伤保险、生育保险基础资料调整表.....................................................</t>
  </si>
  <si>
    <t>社预附03表</t>
  </si>
  <si>
    <t xml:space="preserve">2019年社会保险基金预算调整总表     </t>
  </si>
  <si>
    <t>单位：元</t>
  </si>
  <si>
    <t>项        目</t>
  </si>
  <si>
    <t>合计</t>
  </si>
  <si>
    <t>企业职工基本养老保险基金</t>
  </si>
  <si>
    <t>城乡居民基本养老保险基金</t>
  </si>
  <si>
    <t>机关事业养老保险基金</t>
  </si>
  <si>
    <t>职工基本医疗保险基金</t>
  </si>
  <si>
    <t>居民基本医疗保险基金</t>
  </si>
  <si>
    <t>工伤保险基金</t>
  </si>
  <si>
    <t>生育保险基金</t>
  </si>
  <si>
    <t>失业保险基金</t>
  </si>
  <si>
    <t>年初预算数</t>
  </si>
  <si>
    <t>调整数</t>
  </si>
  <si>
    <t>调整后预算数</t>
  </si>
  <si>
    <t>一、收入</t>
  </si>
  <si>
    <t xml:space="preserve">    其中:1.社会保险费收入</t>
  </si>
  <si>
    <t xml:space="preserve">         2.利息收入</t>
  </si>
  <si>
    <t xml:space="preserve">         3.财政补贴收入</t>
  </si>
  <si>
    <t xml:space="preserve">         4.委托投资收益</t>
  </si>
  <si>
    <t xml:space="preserve">         5.其他收入</t>
  </si>
  <si>
    <t xml:space="preserve">         6.转移收入</t>
  </si>
  <si>
    <t xml:space="preserve">         7.中央调剂资金收入
          （省级专用）</t>
  </si>
  <si>
    <t xml:space="preserve">         8.中央调剂基金收入
          （中央专用）</t>
  </si>
  <si>
    <t>二、支出</t>
  </si>
  <si>
    <t xml:space="preserve">    其中:1.社会保险待遇支出</t>
  </si>
  <si>
    <t xml:space="preserve">         2.其他支出</t>
  </si>
  <si>
    <t xml:space="preserve">         3.转移支出</t>
  </si>
  <si>
    <t xml:space="preserve">         4.中央调剂基金支出
          （中央专用）</t>
  </si>
  <si>
    <t xml:space="preserve">         5.中央调剂资金支出
          （省级专用）</t>
  </si>
  <si>
    <t>三、本年收支结余</t>
  </si>
  <si>
    <t>四、年末滚存结余</t>
  </si>
  <si>
    <t>第 1 页</t>
  </si>
  <si>
    <t>2019年企业职工基本养老保险基金预算调整表</t>
  </si>
  <si>
    <t>项         目</t>
  </si>
  <si>
    <t>项       目</t>
  </si>
  <si>
    <t>一、基本养老保险费收入</t>
  </si>
  <si>
    <t>一、基本养老金支出</t>
  </si>
  <si>
    <t>二、利息收入</t>
  </si>
  <si>
    <t xml:space="preserve">     其中：离休金</t>
  </si>
  <si>
    <t>三、财政补贴收入</t>
  </si>
  <si>
    <t>二、医疗补助金支出</t>
  </si>
  <si>
    <t xml:space="preserve">    其中：本级财政补助</t>
  </si>
  <si>
    <t>三、丧葬抚恤补助支出</t>
  </si>
  <si>
    <t>四、委托投资收益</t>
  </si>
  <si>
    <t>五、其他收入</t>
  </si>
  <si>
    <t>四、其他支出</t>
  </si>
  <si>
    <t xml:space="preserve">     其中：滞纳金</t>
  </si>
  <si>
    <t>六、转移收入</t>
  </si>
  <si>
    <t>五、转移支出</t>
  </si>
  <si>
    <t>七、本年收入小计</t>
  </si>
  <si>
    <t>六、本年支出小计</t>
  </si>
  <si>
    <t>八、上级补助收入</t>
  </si>
  <si>
    <t>七、补助下级支出</t>
  </si>
  <si>
    <t xml:space="preserve">  其中：中央调剂资金收入
       （省级专用）</t>
  </si>
  <si>
    <t xml:space="preserve">  其中：中央调剂基金支出
       （中央专用）</t>
  </si>
  <si>
    <t>九、下级上解收入</t>
  </si>
  <si>
    <t>八、上解上级支出</t>
  </si>
  <si>
    <t xml:space="preserve">  其中：中央调剂基金收入
        （中央专用）</t>
  </si>
  <si>
    <t xml:space="preserve">  其中：中央调剂资金支出
        （省级专用）</t>
  </si>
  <si>
    <t>十、本年收入合计</t>
  </si>
  <si>
    <t>九、本年支出合计</t>
  </si>
  <si>
    <t>十、本年收支结余</t>
  </si>
  <si>
    <t>十一、上年结余</t>
  </si>
  <si>
    <t>十一、年末滚存结余</t>
  </si>
  <si>
    <t>总        计</t>
  </si>
  <si>
    <t>第 2 页</t>
  </si>
  <si>
    <t>2019年城乡居民基本养老保险基金预算调整表</t>
  </si>
  <si>
    <t>项          目</t>
  </si>
  <si>
    <t>一、个人缴费收入</t>
  </si>
  <si>
    <t>一、基础养老金支出</t>
  </si>
  <si>
    <t xml:space="preserve"> 其中：财政对困难        人员代缴收入</t>
  </si>
  <si>
    <t>二、个人账户养老金支出</t>
  </si>
  <si>
    <t>二、集体补助收入</t>
  </si>
  <si>
    <t>三、利息收入</t>
  </si>
  <si>
    <t>四、政府补贴收入</t>
  </si>
  <si>
    <t xml:space="preserve">    其中：对基础养     老金的补贴收入</t>
  </si>
  <si>
    <t xml:space="preserve">      对个人缴费的       补贴收入</t>
  </si>
  <si>
    <t>五、委托投资收益</t>
  </si>
  <si>
    <t>六、其他收入</t>
  </si>
  <si>
    <t>七、转移收入</t>
  </si>
  <si>
    <t>八、本年收入小计</t>
  </si>
  <si>
    <t>九、上级补助收入</t>
  </si>
  <si>
    <t>十、下级上解收入</t>
  </si>
  <si>
    <t>十一、本年收入合计</t>
  </si>
  <si>
    <t>十二、上年结余</t>
  </si>
  <si>
    <t>总         计</t>
  </si>
  <si>
    <t>第 3 页</t>
  </si>
  <si>
    <t>2019年机关事业单位基本养老保险基金预算调整表</t>
  </si>
  <si>
    <t>2019年当年数</t>
  </si>
  <si>
    <t>以前年度清算数</t>
  </si>
  <si>
    <t xml:space="preserve">  其中：本级财政补助</t>
  </si>
  <si>
    <t>项目</t>
  </si>
  <si>
    <t>二、其他支出</t>
  </si>
  <si>
    <t>三、转移支出</t>
  </si>
  <si>
    <t>四、本年支出小计</t>
  </si>
  <si>
    <t>五、补助下级支出</t>
  </si>
  <si>
    <t>六、上解上级支出</t>
  </si>
  <si>
    <t>七、本年支出合计</t>
  </si>
  <si>
    <t>八、本年收支结余</t>
  </si>
  <si>
    <t>九、年末滚存结余</t>
  </si>
  <si>
    <t>第 4 页</t>
  </si>
  <si>
    <t>2019年职工基本医疗保险基金预算调整表</t>
  </si>
  <si>
    <t>小计</t>
  </si>
  <si>
    <t>基本医疗保险统筹基金</t>
  </si>
  <si>
    <t>医疗保险个人账户基金</t>
  </si>
  <si>
    <t>单建统筹基金</t>
  </si>
  <si>
    <t>一、基本医疗保险费收入</t>
  </si>
  <si>
    <t xml:space="preserve">    其中：单位缴费</t>
  </si>
  <si>
    <t xml:space="preserve">          个人缴费</t>
  </si>
  <si>
    <t>×</t>
  </si>
  <si>
    <t>四、其他收入</t>
  </si>
  <si>
    <t>五、转移收入</t>
  </si>
  <si>
    <t>六、本年收入小计</t>
  </si>
  <si>
    <t>七、上级补助收入</t>
  </si>
  <si>
    <t>八、下级上解收入</t>
  </si>
  <si>
    <t>九、本年收入合计</t>
  </si>
  <si>
    <t>十、上年结余</t>
  </si>
  <si>
    <t>一、基本医疗保险待遇支出</t>
  </si>
  <si>
    <t xml:space="preserve"> 其中：1.住院支出</t>
  </si>
  <si>
    <t>　     2.门诊支出</t>
  </si>
  <si>
    <t xml:space="preserve">       3.生育医疗费用支出</t>
  </si>
  <si>
    <t xml:space="preserve">       4.生育津贴支出</t>
  </si>
  <si>
    <t>第 5 页</t>
  </si>
  <si>
    <t>2019年城乡居民基本医疗保险基金预算调整表</t>
  </si>
  <si>
    <t>项     目</t>
  </si>
  <si>
    <t>城镇居民基本
医疗保险基金</t>
  </si>
  <si>
    <t>新型农村合
作医疗基金</t>
  </si>
  <si>
    <t>合并实施的城乡居民
基本医疗保险基金</t>
  </si>
  <si>
    <t xml:space="preserve">    其中：个人缴费收入</t>
  </si>
  <si>
    <t xml:space="preserve">          集体扶持收入</t>
  </si>
  <si>
    <t xml:space="preserve">          城乡医疗救助资助收入</t>
  </si>
  <si>
    <t xml:space="preserve">          财政对困难人员代缴收入</t>
  </si>
  <si>
    <t xml:space="preserve">      其中：政府按规定标准和参保
           （合）人数资助收入</t>
  </si>
  <si>
    <t>五、本年收入小计</t>
  </si>
  <si>
    <t>六、上级补助收入</t>
  </si>
  <si>
    <t>七、下级上解收入</t>
  </si>
  <si>
    <t>八、本年收入合计</t>
  </si>
  <si>
    <t>九、上年结余</t>
  </si>
  <si>
    <t xml:space="preserve">    其中：住院支出</t>
  </si>
  <si>
    <t xml:space="preserve">          门诊支出</t>
  </si>
  <si>
    <t>二、大病保险支出</t>
  </si>
  <si>
    <t>三、其他支出</t>
  </si>
  <si>
    <t>第 6 页</t>
  </si>
  <si>
    <t>2019年工伤保险基金预算调整表</t>
  </si>
  <si>
    <t>一、工伤保险费收入</t>
  </si>
  <si>
    <t>一、工伤保险待遇支出</t>
  </si>
  <si>
    <t>　　其中：医疗待遇支出</t>
  </si>
  <si>
    <t>二、劳动能力鉴定支出</t>
  </si>
  <si>
    <t>三、工伤预防费用支出</t>
  </si>
  <si>
    <t>五、本年支出小计</t>
  </si>
  <si>
    <t>六、补助下级支出</t>
  </si>
  <si>
    <t>七、上解上级支出</t>
  </si>
  <si>
    <t>八、本年支出合计</t>
  </si>
  <si>
    <t>九、本年收支结余</t>
  </si>
  <si>
    <t>十、年末滚存结余</t>
  </si>
  <si>
    <t>第 7 页</t>
  </si>
  <si>
    <t>2019年失业保险基金预算调整表</t>
  </si>
  <si>
    <t>项           目</t>
  </si>
  <si>
    <t>一、失业保险费收入</t>
  </si>
  <si>
    <t>一、失业保险金支出</t>
  </si>
  <si>
    <t>二、基本医疗保险费支出  
    (含医疗补助金支出)</t>
  </si>
  <si>
    <t>四、职业培训补贴支出</t>
  </si>
  <si>
    <t>五、职业介绍补贴支出</t>
  </si>
  <si>
    <t>六、稳定岗位补贴支出</t>
  </si>
  <si>
    <t>七、技能提升补贴支出</t>
  </si>
  <si>
    <t>八、其他费用支出</t>
  </si>
  <si>
    <t>九、其他支出</t>
  </si>
  <si>
    <t>十、转移支出</t>
  </si>
  <si>
    <t>十一、本年支出小计</t>
  </si>
  <si>
    <t>十二、补助下级支出</t>
  </si>
  <si>
    <t>十三、上解上级支出</t>
  </si>
  <si>
    <t>十四、本年支出合计</t>
  </si>
  <si>
    <t>十五、本年收支结余</t>
  </si>
  <si>
    <t>十六、年末滚存结余</t>
  </si>
  <si>
    <t>第 8 页</t>
  </si>
  <si>
    <t>2019年生育保险基金预算调整表</t>
  </si>
  <si>
    <t>一、生育保险费收入</t>
  </si>
  <si>
    <t>一、生育医疗费用支出</t>
  </si>
  <si>
    <t>二、生育津贴支出</t>
  </si>
  <si>
    <t>第 9 页</t>
  </si>
  <si>
    <t>2019年基本养老保险基础资料调整表</t>
  </si>
  <si>
    <t>项      目</t>
  </si>
  <si>
    <t>单位</t>
  </si>
  <si>
    <t>项               目</t>
  </si>
  <si>
    <t>一、企业职工基本养老保险</t>
  </si>
  <si>
    <t xml:space="preserve">     2.欠费情况</t>
  </si>
  <si>
    <t>（一）参保人数</t>
  </si>
  <si>
    <t>人</t>
  </si>
  <si>
    <t xml:space="preserve">     （1）上年末累计欠费</t>
  </si>
  <si>
    <t>元</t>
  </si>
  <si>
    <t>　  1、在职职工</t>
  </si>
  <si>
    <t xml:space="preserve">     （2）补缴以前年度欠费</t>
  </si>
  <si>
    <t>　　2、离退休人员</t>
  </si>
  <si>
    <t xml:space="preserve">     （3）新增欠费</t>
  </si>
  <si>
    <t xml:space="preserve">    3、退休退职人员</t>
  </si>
  <si>
    <t xml:space="preserve">     （4）年末累计欠费</t>
  </si>
  <si>
    <t>　 （1）当年新增退休退职人员</t>
  </si>
  <si>
    <t xml:space="preserve">    3.预缴以后年度基本养老保险费</t>
  </si>
  <si>
    <t xml:space="preserve">   （2）当年死亡退休退职人员</t>
  </si>
  <si>
    <t xml:space="preserve">    4.一次性补缴以前年度基本养老保险费</t>
  </si>
  <si>
    <t>（二）实际缴费人数</t>
  </si>
  <si>
    <t>（七）统筹地区社会平均工资</t>
  </si>
  <si>
    <t>元/年</t>
  </si>
  <si>
    <t>（三）缴费基数总额</t>
  </si>
  <si>
    <t>二、机关事业单位基本养老保险</t>
  </si>
  <si>
    <t>　　1、单位</t>
  </si>
  <si>
    <t xml:space="preserve">  (一)参保人数</t>
  </si>
  <si>
    <t>　　2、个人</t>
  </si>
  <si>
    <t>　  1.在职职工</t>
  </si>
  <si>
    <t>（四）缴费率</t>
  </si>
  <si>
    <t>%</t>
  </si>
  <si>
    <t>　　2.退休、退职人员</t>
  </si>
  <si>
    <t xml:space="preserve">    1.单位缴费费率</t>
  </si>
  <si>
    <t xml:space="preserve"> (二)实际缴费人数</t>
  </si>
  <si>
    <t xml:space="preserve">    2.职工个人缴费费率</t>
  </si>
  <si>
    <t xml:space="preserve"> (三)缴费基数总额</t>
  </si>
  <si>
    <t xml:space="preserve">    3.以个人身份参保缴费费率</t>
  </si>
  <si>
    <t>　　1.单位</t>
  </si>
  <si>
    <t>（五）以个人身份参保情况</t>
  </si>
  <si>
    <t>　  2.个人</t>
  </si>
  <si>
    <t>　  1、参保人数</t>
  </si>
  <si>
    <t xml:space="preserve"> (四)缴费率</t>
  </si>
  <si>
    <t>　  2、实际缴费人数</t>
  </si>
  <si>
    <t>三、城乡居民社会养老保险</t>
  </si>
  <si>
    <t>　  3、缴费基数总额</t>
  </si>
  <si>
    <t>（一）16－59周岁参保缴费人数</t>
  </si>
  <si>
    <t xml:space="preserve"> (六)保险费缴纳情况</t>
  </si>
  <si>
    <t>（二）养老金领取人员</t>
  </si>
  <si>
    <t xml:space="preserve">    1.缴纳当年基本养老保险费</t>
  </si>
  <si>
    <t>第10页</t>
  </si>
  <si>
    <t>2019年基本医疗保险基础资料调整表</t>
  </si>
  <si>
    <t>一、职工基本医疗保险</t>
  </si>
  <si>
    <t>三、新型农村合作医疗</t>
  </si>
  <si>
    <t xml:space="preserve">  (一)参合缴费年末人数</t>
  </si>
  <si>
    <t xml:space="preserve">      1.在职职工</t>
  </si>
  <si>
    <t xml:space="preserve">  (二)缴费标准</t>
  </si>
  <si>
    <t>元/年·人</t>
  </si>
  <si>
    <t xml:space="preserve">        其中：生育保险与职工基本
            医疗保险合并实施人数</t>
  </si>
  <si>
    <t xml:space="preserve">      其中：个人缴费标准</t>
  </si>
  <si>
    <t xml:space="preserve">      2.退休人员</t>
  </si>
  <si>
    <t xml:space="preserve">            财政补助标准</t>
  </si>
  <si>
    <t xml:space="preserve">  (二)实际缴费人数</t>
  </si>
  <si>
    <t xml:space="preserve">  (三)大病保险情况</t>
  </si>
  <si>
    <t xml:space="preserve">  (三)缴费基数总额</t>
  </si>
  <si>
    <t xml:space="preserve">    1.覆盖人数</t>
  </si>
  <si>
    <t xml:space="preserve">        1.单位</t>
  </si>
  <si>
    <t xml:space="preserve">    2.人均筹资标准</t>
  </si>
  <si>
    <t xml:space="preserve">        2.个人</t>
  </si>
  <si>
    <t xml:space="preserve">  (四)本年补缴以前年度欠费</t>
  </si>
  <si>
    <t xml:space="preserve">  (五)本年预缴以后年度基本医疗保险费</t>
  </si>
  <si>
    <t xml:space="preserve">  (六)一次性补缴以前年度基本医疗保险费</t>
  </si>
  <si>
    <t>二、城镇居民基本医疗保险</t>
  </si>
  <si>
    <t>四、合并实施的城乡
    居民基本医疗保险</t>
  </si>
  <si>
    <t xml:space="preserve">  (一)参保缴费年末人数</t>
  </si>
  <si>
    <t xml:space="preserve">            财政补贴标准</t>
  </si>
  <si>
    <t>第 11 页</t>
  </si>
  <si>
    <t>2019年失业保险、工伤保险、生育保险基础资料调整表</t>
  </si>
  <si>
    <t>项            目</t>
  </si>
  <si>
    <t>一、失业保险</t>
  </si>
  <si>
    <t>二、工伤保险</t>
  </si>
  <si>
    <t xml:space="preserve">    (一)参保人数</t>
  </si>
  <si>
    <t xml:space="preserve">  (二)缴费基数总额</t>
  </si>
  <si>
    <t xml:space="preserve">    (二)缴费基数总额</t>
  </si>
  <si>
    <t xml:space="preserve">       1.单位</t>
  </si>
  <si>
    <t xml:space="preserve">    (三)享受工伤保险待
        遇全年累计人数</t>
  </si>
  <si>
    <t xml:space="preserve">       2.个人</t>
  </si>
  <si>
    <t>三、生育保险</t>
  </si>
  <si>
    <t xml:space="preserve">  (三) 全年领取失业保险金人数</t>
  </si>
  <si>
    <t xml:space="preserve">  (四)代缴医疗保险人月数</t>
  </si>
  <si>
    <t>人月</t>
  </si>
  <si>
    <t xml:space="preserve">  (五)享受稳定岗位补贴企业参加失业保险人数</t>
  </si>
  <si>
    <t xml:space="preserve">  (三)享受生育保险金人次数</t>
  </si>
  <si>
    <t>人次</t>
  </si>
  <si>
    <t xml:space="preserve">  (六)享受技能提升补贴人数</t>
  </si>
  <si>
    <t xml:space="preserve">  (四)享受生育津贴人次数</t>
  </si>
  <si>
    <t>第 12 页</t>
  </si>
</sst>
</file>

<file path=xl/styles.xml><?xml version="1.0" encoding="utf-8"?>
<styleSheet xmlns="http://schemas.openxmlformats.org/spreadsheetml/2006/main">
  <numFmts count="18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;-0;;"/>
    <numFmt numFmtId="177" formatCode="#,##0_ ;-#,##0;;"/>
    <numFmt numFmtId="178" formatCode="yyyy-mm-dd"/>
    <numFmt numFmtId="179" formatCode="#,##0.00_ ;-#,##0.00;;"/>
    <numFmt numFmtId="180" formatCode="#,##0.00_ ;-#,##0.00"/>
    <numFmt numFmtId="181" formatCode="#,##0_ ;-#,##0"/>
  </numFmts>
  <fonts count="28">
    <font>
      <name val="Calibri"/>
      <family val="2"/>
      <color theme="1"/>
      <sz val="11"/>
      <scheme val="minor"/>
    </font>
    <font>
      <name val="宋体"/>
      <charset val="134"/>
      <color/>
      <sz val="12"/>
    </font>
    <font>
      <name val="宋体"/>
      <charset val="134"/>
      <color/>
      <sz val="12"/>
    </font>
    <font>
      <name val="宋体"/>
      <charset val="134"/>
      <color/>
      <sz val="12"/>
    </font>
    <font>
      <color auto="1"/>
    </font>
    <font>
      <name val="宋体"/>
      <charset val="1"/>
      <color indexed="8"/>
      <sz val="12"/>
    </font>
    <font>
      <name val="宋体"/>
      <charset val="1"/>
      <b/>
      <color indexed="8"/>
      <sz val="30"/>
    </font>
    <font>
      <name val="宋体"/>
      <charset val="1"/>
      <b/>
      <color indexed="8"/>
      <sz val="25"/>
    </font>
    <font>
      <name val="宋体"/>
      <charset val="1"/>
      <color indexed="8"/>
      <sz val="27"/>
    </font>
    <font>
      <name val="宋体"/>
      <charset val="1"/>
      <color/>
      <sz val="12"/>
    </font>
    <font>
      <name val="宋体"/>
      <charset val="1"/>
      <color indexed="8"/>
      <sz val="21"/>
    </font>
    <font>
      <name val="华文中宋"/>
      <charset val="1"/>
      <color indexed="8"/>
      <sz val="17"/>
    </font>
    <font>
      <name val="宋体"/>
      <charset val="1"/>
      <color indexed="8"/>
      <sz val="11"/>
    </font>
    <font>
      <name val="宋体"/>
      <charset val="1"/>
      <color/>
      <sz val="21"/>
    </font>
    <font>
      <name val="宋体"/>
      <charset val="1"/>
      <color indexed="8"/>
      <sz val="9"/>
    </font>
    <font>
      <name val="宋体"/>
      <charset val="1"/>
      <b/>
      <color indexed="8"/>
      <sz val="12"/>
    </font>
    <font>
      <name val="宋体"/>
      <charset val="1"/>
      <color indexed="8"/>
      <sz val="20"/>
    </font>
    <font>
      <name val="宋体"/>
      <charset val="1"/>
      <color indexed="8"/>
      <sz val="25"/>
    </font>
    <font>
      <name val="华文中宋"/>
      <charset val="1"/>
      <b/>
      <color indexed="8"/>
      <sz val="15"/>
    </font>
    <font>
      <name val="宋体"/>
      <charset val="1"/>
      <color/>
      <sz val="25"/>
    </font>
    <font>
      <name val="宋体"/>
      <charset val="1"/>
      <color indexed="8"/>
      <sz val="8"/>
    </font>
    <font>
      <name val="宋体"/>
      <charset val="1"/>
      <color indexed="9"/>
      <sz val="12"/>
    </font>
    <font>
      <name val="宋体"/>
      <charset val="1"/>
      <color indexed="9"/>
      <sz val="25"/>
    </font>
    <font>
      <name val="宋体"/>
      <charset val="1"/>
      <color indexed="9"/>
      <sz val="21"/>
    </font>
    <font>
      <name val="宋体"/>
      <charset val="1"/>
      <b/>
      <color indexed="8"/>
      <sz val="30"/>
    </font>
    <font>
      <name val="宋体"/>
      <charset val="1"/>
      <color indexed="8"/>
      <sz val="27"/>
    </font>
    <font>
      <name val="宋体"/>
      <charset val="1"/>
      <b/>
      <color indexed="8"/>
      <sz val="25"/>
    </font>
    <font>
      <name val="宋体"/>
      <charset val="1"/>
      <color indexed="8"/>
      <sz val="12"/>
    </font>
  </fonts>
  <fills count="287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 patternType="solid">
        <fgColor rgb="FFFF80"/>
        <bgColor indexed="64"/>
      </patternFill>
    </fill>
  </fills>
  <borders count="285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dashed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dashed">
        <color indexed="64"/>
      </top>
      <bottom style="dashed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dashed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dashed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dashed">
        <color indexed="64"/>
      </top>
      <bottom style="dashed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dashed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dashed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hair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hair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hair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hair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hair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64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64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8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8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64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8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8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64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8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8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8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8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8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8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8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dashed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dashed">
        <color indexed="64"/>
      </top>
      <bottom style="dashed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hair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hair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hair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hair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hair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613">
    <xf numFmtId="0" fontId="0" fillId="0" borderId="0" xfId="0"/>
    <xf numFmtId="0" fontId="1" fillId="2" borderId="1" xfId="0"/>
    <xf numFmtId="0" fontId="2" fillId="3" borderId="2" xfId="0"/>
    <xf numFmtId="0" fontId="2" fillId="4" borderId="3" xfId="0"/>
    <xf numFmtId="0" fontId="3" fillId="5" borderId="4" xfId="0"/>
    <xf numFmtId="0" fontId="3" fillId="6" borderId="5" xfId="0"/>
    <xf numFmtId="0" fontId="1" fillId="7" borderId="6" xfId="0"/>
    <xf numFmtId="0" fontId="1" fillId="8" borderId="7" xfId="0"/>
    <xf numFmtId="0" fontId="1" fillId="9" borderId="8" xfId="0"/>
    <xf numFmtId="0" fontId="1" fillId="10" borderId="9" xfId="0"/>
    <xf numFmtId="0" fontId="1" fillId="11" borderId="10" xfId="0"/>
    <xf numFmtId="0" fontId="1" fillId="12" borderId="11" xfId="0"/>
    <xf numFmtId="0" fontId="1" fillId="13" borderId="12" xfId="0"/>
    <xf numFmtId="0" fontId="1" fillId="14" borderId="13" xfId="0"/>
    <xf numFmtId="0" fontId="1" fillId="15" borderId="14" xfId="0"/>
    <xf numFmtId="0" fontId="1" fillId="16" borderId="15" xfId="0"/>
    <xf numFmtId="0" fontId="1" fillId="17" borderId="16" xfId="0"/>
    <xf numFmtId="9" fontId="4" fillId="18" borderId="17" xfId="0"/>
    <xf numFmtId="44" fontId="4" fillId="19" borderId="18" xfId="0"/>
    <xf numFmtId="42" fontId="4" fillId="20" borderId="19" xfId="0"/>
    <xf numFmtId="43" fontId="4" fillId="21" borderId="20" xfId="0"/>
    <xf numFmtId="41" fontId="4" fillId="22" borderId="21" xfId="0"/>
    <xf numFmtId="0" fontId="5" fillId="23" borderId="22" xfId="0">
      <alignment horizontal="right" vertical="center"/>
    </xf>
    <xf numFmtId="0" fontId="6" fillId="24" borderId="23" xfId="0">
      <alignment horizontal="right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0" fontId="8" fillId="27" borderId="26" xfId="0">
      <alignment horizontal="center" vertical="center"/>
    </xf>
    <xf numFmtId="49" fontId="5" fillId="28" borderId="27" xfId="0">
      <alignment vertical="center"/>
    </xf>
    <xf numFmtId="0" fontId="5" fillId="29" borderId="28" xfId="0">
      <alignment horizontal="center" vertical="center"/>
    </xf>
    <xf numFmtId="176" fontId="5" fillId="30" borderId="29" xfId="0">
      <alignment horizontal="center" vertical="center"/>
    </xf>
    <xf numFmtId="177" fontId="5" fillId="31" borderId="30" xfId="0">
      <alignment horizontal="center" vertical="center"/>
    </xf>
    <xf numFmtId="49" fontId="5" fillId="32" borderId="31" xfId="0">
      <alignment vertical="center"/>
    </xf>
    <xf numFmtId="0" fontId="5" fillId="33" borderId="32" xfId="0">
      <alignment horizontal="left" vertical="center"/>
    </xf>
    <xf numFmtId="0" fontId="9" fillId="34" borderId="33" xfId="0"/>
    <xf numFmtId="0" fontId="5" fillId="35" borderId="34" xfId="0">
      <alignment vertical="center"/>
    </xf>
    <xf numFmtId="0" fontId="5" fillId="36" borderId="35" xfId="0">
      <alignment horizontal="center" vertical="center"/>
    </xf>
    <xf numFmtId="0" fontId="5" fillId="37" borderId="36" xfId="0">
      <alignment vertical="center" wrapText="1"/>
    </xf>
    <xf numFmtId="0" fontId="5" fillId="38" borderId="37" xfId="0">
      <alignment horizontal="center" vertical="center"/>
    </xf>
    <xf numFmtId="0" fontId="10" fillId="39" borderId="38" xfId="0">
      <alignment horizontal="center" vertical="center"/>
    </xf>
    <xf numFmtId="0" fontId="10" fillId="40" borderId="39" xfId="0">
      <alignment horizontal="center" vertical="center"/>
    </xf>
    <xf numFmtId="0" fontId="10" fillId="41" borderId="40" xfId="0">
      <alignment vertical="center"/>
    </xf>
    <xf numFmtId="0" fontId="10" fillId="42" borderId="41" xfId="0">
      <alignment vertical="center"/>
    </xf>
    <xf numFmtId="49" fontId="5" fillId="43" borderId="42" xfId="0">
      <alignment horizontal="left" vertical="center"/>
    </xf>
    <xf numFmtId="0" fontId="5" fillId="44" borderId="43" xfId="0">
      <alignment horizontal="left" vertical="center"/>
    </xf>
    <xf numFmtId="0" fontId="5" fillId="45" borderId="44" xfId="0">
      <alignment horizontal="left" vertical="center"/>
    </xf>
    <xf numFmtId="0" fontId="5" fillId="46" borderId="45" xfId="0">
      <alignment vertical="center"/>
    </xf>
    <xf numFmtId="178" fontId="5" fillId="47" borderId="46" xfId="0">
      <alignment horizontal="left" vertical="center"/>
    </xf>
    <xf numFmtId="0" fontId="5" fillId="48" borderId="47" xfId="0">
      <alignment vertical="center"/>
    </xf>
    <xf numFmtId="0" fontId="8" fillId="49" borderId="48" xfId="0">
      <alignment horizontal="center" vertical="center"/>
    </xf>
    <xf numFmtId="0" fontId="11" fillId="50" borderId="49" xfId="0">
      <alignment horizontal="center" vertical="center"/>
    </xf>
    <xf numFmtId="0" fontId="12" fillId="51" borderId="50" xfId="0">
      <alignment vertical="center"/>
    </xf>
    <xf numFmtId="0" fontId="5" fillId="52" borderId="51" xfId="0">
      <alignment horizontal="right" vertical="center"/>
    </xf>
    <xf numFmtId="0" fontId="9" fillId="53" borderId="52" xfId="0"/>
    <xf numFmtId="0" fontId="13" fillId="54" borderId="53" xfId="0">
      <alignment horizontal="center" vertical="center"/>
    </xf>
    <xf numFmtId="0" fontId="12" fillId="55" borderId="54" xfId="0">
      <alignment vertical="center"/>
    </xf>
    <xf numFmtId="0" fontId="12" fillId="56" borderId="55" xfId="0">
      <alignment horizontal="right" vertical="center"/>
    </xf>
    <xf numFmtId="0" fontId="12" fillId="57" borderId="56" xfId="0">
      <alignment vertical="center"/>
    </xf>
    <xf numFmtId="0" fontId="5" fillId="58" borderId="57" xfId="0">
      <alignment vertical="center"/>
    </xf>
    <xf numFmtId="0" fontId="12" fillId="59" borderId="58" xfId="0">
      <alignment vertical="center"/>
    </xf>
    <xf numFmtId="0" fontId="12" fillId="60" borderId="59" xfId="0">
      <alignment horizontal="right" vertical="center"/>
    </xf>
    <xf numFmtId="0" fontId="5" fillId="61" borderId="60" xfId="0">
      <alignment vertical="center"/>
    </xf>
    <xf numFmtId="0" fontId="12" fillId="62" borderId="61" xfId="0">
      <alignment horizontal="right" vertical="center"/>
    </xf>
    <xf numFmtId="0" fontId="9" fillId="63" borderId="62" xfId="0"/>
    <xf numFmtId="0" fontId="12" fillId="64" borderId="63" xfId="0">
      <alignment horizontal="left" vertical="center"/>
    </xf>
    <xf numFmtId="0" fontId="9" fillId="65" borderId="64" xfId="0"/>
    <xf numFmtId="0" fontId="12" fillId="66" borderId="65" xfId="0">
      <alignment horizontal="left" vertical="center"/>
    </xf>
    <xf numFmtId="0" fontId="12" fillId="67" borderId="66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1" borderId="70" xfId="0">
      <alignment horizontal="center" vertical="center" wrapText="1"/>
    </xf>
    <xf numFmtId="0" fontId="5" fillId="72" borderId="71" xfId="0">
      <alignment vertical="center"/>
    </xf>
    <xf numFmtId="0" fontId="12" fillId="73" borderId="72" xfId="0">
      <alignment horizontal="center" vertical="center" wrapText="1"/>
    </xf>
    <xf numFmtId="0" fontId="12" fillId="74" borderId="73" xfId="0">
      <alignment vertical="center"/>
    </xf>
    <xf numFmtId="0" fontId="12" fillId="75" borderId="74" xfId="0">
      <alignment vertical="center"/>
    </xf>
    <xf numFmtId="179" fontId="12" fillId="76" borderId="75" xfId="0">
      <alignment horizontal="right" vertical="center"/>
    </xf>
    <xf numFmtId="179" fontId="12" fillId="77" borderId="76" xfId="0">
      <alignment horizontal="right" vertical="center"/>
    </xf>
    <xf numFmtId="179" fontId="12" fillId="78" borderId="77" xfId="0">
      <alignment horizontal="right" vertical="center"/>
    </xf>
    <xf numFmtId="179" fontId="12" fillId="79" borderId="78" xfId="0">
      <alignment horizontal="right" vertical="center"/>
    </xf>
    <xf numFmtId="179" fontId="12" fillId="80" borderId="79" xfId="0">
      <alignment horizontal="right" vertical="center"/>
    </xf>
    <xf numFmtId="179" fontId="12" fillId="81" borderId="80" xfId="0">
      <alignment horizontal="right" vertical="center"/>
    </xf>
    <xf numFmtId="0" fontId="12" fillId="82" borderId="81" xfId="0">
      <alignment vertical="center"/>
    </xf>
    <xf numFmtId="0" fontId="9" fillId="83" borderId="82" xfId="0"/>
    <xf numFmtId="0" fontId="12" fillId="84" borderId="83" xfId="0">
      <alignment vertical="center"/>
    </xf>
    <xf numFmtId="0" fontId="12" fillId="85" borderId="84" xfId="0">
      <alignment vertical="center"/>
    </xf>
    <xf numFmtId="0" fontId="12" fillId="86" borderId="85" xfId="0">
      <alignment vertical="center"/>
    </xf>
    <xf numFmtId="0" fontId="12" fillId="87" borderId="86" xfId="0">
      <alignment vertical="center" wrapText="1"/>
    </xf>
    <xf numFmtId="179" fontId="12" fillId="88" borderId="87" xfId="0">
      <alignment horizontal="right" vertical="center"/>
    </xf>
    <xf numFmtId="0" fontId="14" fillId="89" borderId="88" xfId="0">
      <alignment vertical="center"/>
    </xf>
    <xf numFmtId="0" fontId="14" fillId="90" borderId="89" xfId="0">
      <alignment vertical="center"/>
    </xf>
    <xf numFmtId="0" fontId="9" fillId="91" borderId="90" xfId="0"/>
    <xf numFmtId="0" fontId="14" fillId="92" borderId="91" xfId="0">
      <alignment horizontal="right" vertical="center"/>
    </xf>
    <xf numFmtId="0" fontId="14" fillId="93" borderId="92" xfId="0">
      <alignment horizontal="right" vertical="center"/>
    </xf>
    <xf numFmtId="0" fontId="5" fillId="94" borderId="93" xfId="0">
      <alignment horizontal="right" vertical="center"/>
    </xf>
    <xf numFmtId="0" fontId="14" fillId="95" borderId="94" xfId="0">
      <alignment horizontal="center" vertical="center"/>
    </xf>
    <xf numFmtId="0" fontId="12" fillId="96" borderId="95" xfId="0">
      <alignment horizontal="center" vertical="center"/>
    </xf>
    <xf numFmtId="179" fontId="12" fillId="97" borderId="96" xfId="0">
      <alignment horizontal="right" vertical="center"/>
    </xf>
    <xf numFmtId="0" fontId="9" fillId="98" borderId="97" xfId="0"/>
    <xf numFmtId="0" fontId="12" fillId="99" borderId="98" xfId="0">
      <alignment vertical="center"/>
    </xf>
    <xf numFmtId="0" fontId="12" fillId="100" borderId="99" xfId="0">
      <alignment horizontal="center" vertical="center"/>
    </xf>
    <xf numFmtId="0" fontId="12" fillId="101" borderId="100" xfId="0">
      <alignment horizontal="right" vertical="center"/>
    </xf>
    <xf numFmtId="0" fontId="12" fillId="102" borderId="101" xfId="0">
      <alignment vertical="center"/>
    </xf>
    <xf numFmtId="0" fontId="12" fillId="103" borderId="102" xfId="0">
      <alignment horizontal="right" vertical="center"/>
    </xf>
    <xf numFmtId="0" fontId="15" fillId="104" borderId="103" xfId="0">
      <alignment horizontal="center" vertical="center"/>
    </xf>
    <xf numFmtId="0" fontId="5" fillId="105" borderId="104" xfId="0">
      <alignment horizontal="left" vertical="center"/>
    </xf>
    <xf numFmtId="0" fontId="9" fillId="106" borderId="105" xfId="0">
      <alignment horizontal="right"/>
    </xf>
    <xf numFmtId="0" fontId="5" fillId="107" borderId="106" xfId="0">
      <alignment horizontal="right" vertical="center"/>
    </xf>
    <xf numFmtId="0" fontId="5" fillId="108" borderId="107" xfId="0">
      <alignment horizontal="center" vertical="center"/>
    </xf>
    <xf numFmtId="0" fontId="5" fillId="109" borderId="108" xfId="0">
      <alignment vertical="center"/>
    </xf>
    <xf numFmtId="179" fontId="5" fillId="110" borderId="109" xfId="0">
      <alignment horizontal="right" vertical="center"/>
    </xf>
    <xf numFmtId="179" fontId="5" fillId="111" borderId="110" xfId="0">
      <alignment horizontal="right" vertical="center"/>
    </xf>
    <xf numFmtId="0" fontId="5" fillId="112" borderId="111" xfId="0">
      <alignment vertical="center" wrapText="1"/>
    </xf>
    <xf numFmtId="179" fontId="5" fillId="113" borderId="112" xfId="0">
      <alignment horizontal="center" vertical="center"/>
    </xf>
    <xf numFmtId="0" fontId="9" fillId="114" borderId="113" xfId="0">
      <alignment horizontal="center" vertical="center"/>
    </xf>
    <xf numFmtId="0" fontId="9" fillId="115" borderId="114" xfId="0">
      <alignment horizontal="right" vertical="center"/>
    </xf>
    <xf numFmtId="0" fontId="16" fillId="116" borderId="115" xfId="0">
      <alignment vertical="center"/>
    </xf>
    <xf numFmtId="0" fontId="17" fillId="117" borderId="116" xfId="0">
      <alignment horizontal="center" vertical="center"/>
    </xf>
    <xf numFmtId="0" fontId="18" fillId="118" borderId="117" xfId="0">
      <alignment horizontal="center" vertical="center"/>
    </xf>
    <xf numFmtId="0" fontId="5" fillId="119" borderId="118" xfId="0">
      <alignment horizontal="right"/>
    </xf>
    <xf numFmtId="0" fontId="9" fillId="120" borderId="119" xfId="0">
      <alignment horizontal="right" vertical="center"/>
    </xf>
    <xf numFmtId="49" fontId="12" fillId="121" borderId="120" xfId="0">
      <alignment horizontal="center" vertical="center"/>
    </xf>
    <xf numFmtId="49" fontId="12" fillId="122" borderId="121" xfId="0">
      <alignment horizontal="center" vertical="center"/>
    </xf>
    <xf numFmtId="49" fontId="12" fillId="123" borderId="122" xfId="0">
      <alignment horizontal="center" vertical="center"/>
    </xf>
    <xf numFmtId="0" fontId="9" fillId="124" borderId="123" xfId="0"/>
    <xf numFmtId="49" fontId="12" fillId="125" borderId="124" xfId="0">
      <alignment horizontal="center" vertical="center"/>
    </xf>
    <xf numFmtId="49" fontId="12" fillId="126" borderId="125" xfId="0">
      <alignment vertical="center"/>
    </xf>
    <xf numFmtId="180" fontId="5" fillId="127" borderId="126" xfId="0">
      <alignment horizontal="right" vertical="center"/>
    </xf>
    <xf numFmtId="49" fontId="12" fillId="128" borderId="127" xfId="0">
      <alignment vertical="center"/>
    </xf>
    <xf numFmtId="49" fontId="12" fillId="129" borderId="128" xfId="0">
      <alignment horizontal="center" vertical="center"/>
    </xf>
    <xf numFmtId="180" fontId="5" fillId="130" borderId="129" xfId="0">
      <alignment horizontal="right" vertical="center"/>
    </xf>
    <xf numFmtId="49" fontId="12" fillId="131" borderId="130" xfId="0">
      <alignment horizontal="right" vertical="center"/>
    </xf>
    <xf numFmtId="0" fontId="12" fillId="132" borderId="131" xfId="0">
      <alignment horizontal="center" vertical="center"/>
    </xf>
    <xf numFmtId="49" fontId="12" fillId="133" borderId="132" xfId="0">
      <alignment horizontal="right" vertical="center"/>
    </xf>
    <xf numFmtId="49" fontId="12" fillId="134" borderId="133" xfId="0">
      <alignment horizontal="right" vertical="center"/>
    </xf>
    <xf numFmtId="49" fontId="12" fillId="135" borderId="134" xfId="0">
      <alignment vertical="center"/>
    </xf>
    <xf numFmtId="49" fontId="12" fillId="136" borderId="135" xfId="0">
      <alignment horizontal="center" vertical="center"/>
    </xf>
    <xf numFmtId="49" fontId="12" fillId="137" borderId="136" xfId="0">
      <alignment horizontal="right" vertical="center"/>
    </xf>
    <xf numFmtId="49" fontId="17" fillId="138" borderId="137" xfId="0">
      <alignment horizontal="center" vertical="center"/>
    </xf>
    <xf numFmtId="49" fontId="12" fillId="139" borderId="138" xfId="0">
      <alignment vertical="center"/>
    </xf>
    <xf numFmtId="49" fontId="5" fillId="140" borderId="139" xfId="0">
      <alignment vertical="center"/>
    </xf>
    <xf numFmtId="49" fontId="12" fillId="141" borderId="140" xfId="0">
      <alignment horizontal="right" vertical="center"/>
    </xf>
    <xf numFmtId="49" fontId="12" fillId="142" borderId="141" xfId="0">
      <alignment vertical="center"/>
    </xf>
    <xf numFmtId="49" fontId="5" fillId="143" borderId="142" xfId="0">
      <alignment vertical="center"/>
    </xf>
    <xf numFmtId="49" fontId="12" fillId="144" borderId="143" xfId="0">
      <alignment horizontal="right" vertical="center"/>
    </xf>
    <xf numFmtId="0" fontId="12" fillId="145" borderId="144" xfId="0">
      <alignment horizontal="center" vertical="center"/>
    </xf>
    <xf numFmtId="49" fontId="12" fillId="146" borderId="145" xfId="0">
      <alignment horizontal="center" vertical="center"/>
    </xf>
    <xf numFmtId="0" fontId="12" fillId="147" borderId="146" xfId="0">
      <alignment horizontal="center" vertical="center" wrapText="1"/>
    </xf>
    <xf numFmtId="49" fontId="12" fillId="148" borderId="147" xfId="0">
      <alignment horizontal="center" vertical="center" wrapText="1"/>
    </xf>
    <xf numFmtId="49" fontId="12" fillId="149" borderId="148" xfId="0">
      <alignment vertical="center"/>
    </xf>
    <xf numFmtId="179" fontId="12" fillId="150" borderId="149" xfId="0">
      <alignment horizontal="center" vertical="center"/>
    </xf>
    <xf numFmtId="49" fontId="12" fillId="151" borderId="150" xfId="0">
      <alignment horizontal="right" vertical="center"/>
    </xf>
    <xf numFmtId="0" fontId="12" fillId="152" borderId="151" xfId="0">
      <alignment vertical="center" wrapText="1"/>
    </xf>
    <xf numFmtId="49" fontId="12" fillId="153" borderId="152" xfId="0">
      <alignment horizontal="left" vertical="center"/>
    </xf>
    <xf numFmtId="49" fontId="12" fillId="154" borderId="153" xfId="0">
      <alignment horizontal="left" vertical="center"/>
    </xf>
    <xf numFmtId="49" fontId="12" fillId="155" borderId="154" xfId="0">
      <alignment vertical="center"/>
    </xf>
    <xf numFmtId="49" fontId="12" fillId="156" borderId="155" xfId="0">
      <alignment vertical="center"/>
    </xf>
    <xf numFmtId="0" fontId="19" fillId="157" borderId="156" xfId="0">
      <alignment horizontal="center" vertical="center"/>
    </xf>
    <xf numFmtId="0" fontId="9" fillId="158" borderId="157" xfId="0">
      <alignment horizontal="center" vertical="center"/>
    </xf>
    <xf numFmtId="0" fontId="5" fillId="159" borderId="158" xfId="0"/>
    <xf numFmtId="0" fontId="5" fillId="160" borderId="159" xfId="0">
      <alignment horizontal="right"/>
    </xf>
    <xf numFmtId="0" fontId="5" fillId="161" borderId="160" xfId="0">
      <alignment horizontal="center" vertical="center" wrapText="1"/>
    </xf>
    <xf numFmtId="179" fontId="5" fillId="162" borderId="161" xfId="0"/>
    <xf numFmtId="179" fontId="5" fillId="163" borderId="162" xfId="0"/>
    <xf numFmtId="49" fontId="5" fillId="164" borderId="163" xfId="0">
      <alignment horizontal="center" vertical="center"/>
    </xf>
    <xf numFmtId="49" fontId="5" fillId="165" borderId="164" xfId="0">
      <alignment horizontal="center"/>
    </xf>
    <xf numFmtId="179" fontId="20" fillId="166" borderId="165" xfId="0"/>
    <xf numFmtId="0" fontId="9" fillId="167" borderId="166" xfId="0">
      <alignment vertical="center"/>
    </xf>
    <xf numFmtId="0" fontId="5" fillId="168" borderId="167" xfId="0">
      <alignment horizontal="right" vertical="center"/>
    </xf>
    <xf numFmtId="179" fontId="12" fillId="169" borderId="168" xfId="0">
      <alignment vertical="center"/>
    </xf>
    <xf numFmtId="179" fontId="12" fillId="170" borderId="169" xfId="0">
      <alignment vertical="center"/>
    </xf>
    <xf numFmtId="179" fontId="12" fillId="171" borderId="170" xfId="0">
      <alignment vertical="center"/>
    </xf>
    <xf numFmtId="179" fontId="12" fillId="172" borderId="171" xfId="0">
      <alignment vertical="center"/>
    </xf>
    <xf numFmtId="0" fontId="9" fillId="173" borderId="172" xfId="0">
      <alignment vertical="center"/>
    </xf>
    <xf numFmtId="0" fontId="9" fillId="174" borderId="173" xfId="0">
      <alignment vertical="center"/>
    </xf>
    <xf numFmtId="0" fontId="12" fillId="175" borderId="174" xfId="0">
      <alignment horizontal="center" vertical="center"/>
    </xf>
    <xf numFmtId="0" fontId="14" fillId="176" borderId="175" xfId="0">
      <alignment vertical="center"/>
    </xf>
    <xf numFmtId="0" fontId="12" fillId="177" borderId="176" xfId="0">
      <alignment horizontal="left" vertical="center"/>
    </xf>
    <xf numFmtId="179" fontId="10" fillId="178" borderId="177" xfId="0">
      <alignment horizontal="center" vertical="center"/>
    </xf>
    <xf numFmtId="0" fontId="5" fillId="179" borderId="178" xfId="0">
      <alignment horizontal="center" vertical="center" wrapText="1"/>
    </xf>
    <xf numFmtId="0" fontId="5" fillId="180" borderId="179" xfId="0">
      <alignment vertical="center" wrapText="1"/>
    </xf>
    <xf numFmtId="0" fontId="5" fillId="181" borderId="180" xfId="0">
      <alignment horizontal="center" vertical="center" wrapText="1"/>
    </xf>
    <xf numFmtId="0" fontId="5" fillId="182" borderId="181" xfId="0">
      <alignment horizontal="center" vertical="center"/>
    </xf>
    <xf numFmtId="0" fontId="5" fillId="183" borderId="182" xfId="0">
      <alignment horizontal="left" vertical="center" wrapText="1"/>
    </xf>
    <xf numFmtId="179" fontId="5" fillId="184" borderId="183" xfId="0">
      <alignment horizontal="center" vertical="center"/>
    </xf>
    <xf numFmtId="177" fontId="21" fillId="185" borderId="184" xfId="0">
      <alignment horizontal="right" vertical="center"/>
    </xf>
    <xf numFmtId="179" fontId="21" fillId="186" borderId="185" xfId="0">
      <alignment horizontal="right" vertical="center"/>
    </xf>
    <xf numFmtId="179" fontId="21" fillId="187" borderId="186" xfId="0">
      <alignment horizontal="right" vertical="center"/>
    </xf>
    <xf numFmtId="177" fontId="21" fillId="188" borderId="187" xfId="0">
      <alignment horizontal="right" vertical="center"/>
    </xf>
    <xf numFmtId="0" fontId="5" fillId="189" borderId="188" xfId="0">
      <alignment vertical="center"/>
    </xf>
    <xf numFmtId="0" fontId="5" fillId="190" borderId="189" xfId="0">
      <alignment horizontal="left" vertical="center" wrapText="1"/>
    </xf>
    <xf numFmtId="0" fontId="5" fillId="191" borderId="190" xfId="0">
      <alignment horizontal="center" vertical="center" wrapText="1"/>
    </xf>
    <xf numFmtId="0" fontId="5" fillId="192" borderId="191" xfId="0">
      <alignment horizontal="center" vertical="center"/>
    </xf>
    <xf numFmtId="0" fontId="5" fillId="193" borderId="192" xfId="0">
      <alignment horizontal="left" vertical="center" wrapText="1"/>
    </xf>
    <xf numFmtId="0" fontId="5" fillId="194" borderId="193" xfId="0">
      <alignment horizontal="center" vertical="center" wrapText="1"/>
    </xf>
    <xf numFmtId="0" fontId="5" fillId="195" borderId="194" xfId="0">
      <alignment vertical="center"/>
    </xf>
    <xf numFmtId="0" fontId="5" fillId="196" borderId="195" xfId="0">
      <alignment horizontal="center" vertical="center"/>
    </xf>
    <xf numFmtId="179" fontId="21" fillId="197" borderId="196" xfId="0">
      <alignment horizontal="right" vertical="center"/>
    </xf>
    <xf numFmtId="179" fontId="21" fillId="198" borderId="197" xfId="0">
      <alignment horizontal="right" vertical="center"/>
    </xf>
    <xf numFmtId="0" fontId="5" fillId="199" borderId="198" xfId="0">
      <alignment horizontal="center" vertical="center"/>
    </xf>
    <xf numFmtId="179" fontId="5" fillId="200" borderId="199" xfId="0">
      <alignment horizontal="center" vertical="center"/>
    </xf>
    <xf numFmtId="179" fontId="5" fillId="201" borderId="200" xfId="0">
      <alignment horizontal="center" vertical="center"/>
    </xf>
    <xf numFmtId="179" fontId="5" fillId="202" borderId="201" xfId="0">
      <alignment horizontal="center" vertical="center"/>
    </xf>
    <xf numFmtId="0" fontId="5" fillId="203" borderId="202" xfId="0">
      <alignment vertical="center" wrapText="1"/>
    </xf>
    <xf numFmtId="0" fontId="5" fillId="204" borderId="203" xfId="0">
      <alignment vertical="center"/>
    </xf>
    <xf numFmtId="179" fontId="21" fillId="205" borderId="204" xfId="0">
      <alignment horizontal="right" vertical="center"/>
    </xf>
    <xf numFmtId="0" fontId="5" fillId="206" borderId="205" xfId="0">
      <alignment vertical="center"/>
    </xf>
    <xf numFmtId="0" fontId="5" fillId="207" borderId="206" xfId="0">
      <alignment horizontal="center" vertical="center"/>
    </xf>
    <xf numFmtId="177" fontId="21" fillId="208" borderId="207" xfId="0">
      <alignment horizontal="right" vertical="center"/>
    </xf>
    <xf numFmtId="177" fontId="21" fillId="209" borderId="208" xfId="0">
      <alignment horizontal="right" vertical="center"/>
    </xf>
    <xf numFmtId="0" fontId="5" fillId="210" borderId="209" xfId="0">
      <alignment vertical="center" wrapText="1"/>
    </xf>
    <xf numFmtId="179" fontId="21" fillId="211" borderId="210" xfId="0">
      <alignment horizontal="right" vertical="center"/>
    </xf>
    <xf numFmtId="0" fontId="5" fillId="212" borderId="211" xfId="0">
      <alignment vertical="center" wrapText="1"/>
    </xf>
    <xf numFmtId="0" fontId="5" fillId="213" borderId="212" xfId="0">
      <alignment horizontal="center" vertical="center" wrapText="1"/>
    </xf>
    <xf numFmtId="179" fontId="5" fillId="214" borderId="213" xfId="0">
      <alignment horizontal="center" vertical="center"/>
    </xf>
    <xf numFmtId="177" fontId="21" fillId="215" borderId="214" xfId="0">
      <alignment horizontal="right" vertical="center"/>
    </xf>
    <xf numFmtId="0" fontId="5" fillId="216" borderId="215" xfId="0">
      <alignment horizontal="center" vertical="center"/>
    </xf>
    <xf numFmtId="0" fontId="5" fillId="217" borderId="216" xfId="0">
      <alignment horizontal="left" vertical="center"/>
    </xf>
    <xf numFmtId="179" fontId="5" fillId="218" borderId="217" xfId="0">
      <alignment horizontal="center" vertical="center"/>
    </xf>
    <xf numFmtId="179" fontId="5" fillId="219" borderId="218" xfId="0">
      <alignment horizontal="center" vertical="center"/>
    </xf>
    <xf numFmtId="0" fontId="5" fillId="220" borderId="219" xfId="0">
      <alignment vertical="center"/>
    </xf>
    <xf numFmtId="0" fontId="22" fillId="221" borderId="220" xfId="0">
      <alignment horizontal="center" vertical="center"/>
    </xf>
    <xf numFmtId="0" fontId="9" fillId="222" borderId="221" xfId="0">
      <alignment horizontal="center"/>
    </xf>
    <xf numFmtId="0" fontId="21" fillId="223" borderId="222" xfId="0"/>
    <xf numFmtId="0" fontId="9" fillId="224" borderId="223" xfId="0">
      <alignment horizontal="center" vertical="center"/>
    </xf>
    <xf numFmtId="0" fontId="21" fillId="225" borderId="224" xfId="0">
      <alignment horizontal="right"/>
    </xf>
    <xf numFmtId="0" fontId="21" fillId="226" borderId="225" xfId="0">
      <alignment horizontal="center" vertical="center"/>
    </xf>
    <xf numFmtId="177" fontId="21" fillId="227" borderId="226" xfId="0">
      <alignment horizontal="right" vertical="center"/>
    </xf>
    <xf numFmtId="177" fontId="21" fillId="228" borderId="227" xfId="0">
      <alignment horizontal="right" vertical="center"/>
    </xf>
    <xf numFmtId="179" fontId="21" fillId="229" borderId="228" xfId="0">
      <alignment horizontal="right" vertical="center"/>
    </xf>
    <xf numFmtId="179" fontId="21" fillId="230" borderId="229" xfId="0">
      <alignment horizontal="right" vertical="center"/>
    </xf>
    <xf numFmtId="0" fontId="9" fillId="231" borderId="230" xfId="0">
      <alignment horizontal="center" vertical="center"/>
    </xf>
    <xf numFmtId="177" fontId="21" fillId="232" borderId="231" xfId="0">
      <alignment horizontal="right" vertical="center"/>
    </xf>
    <xf numFmtId="0" fontId="23" fillId="233" borderId="232" xfId="0">
      <alignment horizontal="center"/>
    </xf>
    <xf numFmtId="0" fontId="23" fillId="234" borderId="233" xfId="0">
      <alignment horizontal="center" vertical="center"/>
    </xf>
    <xf numFmtId="0" fontId="21" fillId="235" borderId="234" xfId="0"/>
    <xf numFmtId="0" fontId="21" fillId="236" borderId="235" xfId="0">
      <alignment vertical="center"/>
    </xf>
    <xf numFmtId="0" fontId="21" fillId="237" borderId="236" xfId="0">
      <alignment horizontal="right" vertical="center"/>
    </xf>
    <xf numFmtId="0" fontId="21" fillId="238" borderId="237" xfId="0">
      <alignment horizontal="center" vertical="center"/>
    </xf>
    <xf numFmtId="0" fontId="5" fillId="239" borderId="238" xfId="0">
      <alignment horizontal="center" vertical="center"/>
    </xf>
    <xf numFmtId="0" fontId="5" fillId="240" borderId="239" xfId="0">
      <alignment horizontal="center" vertical="center"/>
    </xf>
    <xf numFmtId="0" fontId="21" fillId="241" borderId="240" xfId="0">
      <alignment horizontal="center" vertical="center"/>
    </xf>
    <xf numFmtId="0" fontId="21" fillId="242" borderId="241" xfId="0">
      <alignment horizontal="center" vertical="center"/>
    </xf>
    <xf numFmtId="0" fontId="21" fillId="243" borderId="242" xfId="0">
      <alignment horizontal="center" vertical="center"/>
    </xf>
    <xf numFmtId="0" fontId="21" fillId="244" borderId="243" xfId="0">
      <alignment horizontal="center" vertical="center"/>
    </xf>
    <xf numFmtId="0" fontId="21" fillId="245" borderId="244" xfId="0">
      <alignment horizontal="center" vertical="center"/>
    </xf>
    <xf numFmtId="177" fontId="5" fillId="246" borderId="245" xfId="0">
      <alignment horizontal="right" vertical="center"/>
    </xf>
    <xf numFmtId="181" fontId="5" fillId="247" borderId="246" xfId="0">
      <alignment horizontal="right" vertical="center"/>
    </xf>
    <xf numFmtId="177" fontId="5" fillId="248" borderId="247" xfId="0">
      <alignment horizontal="right" vertical="center"/>
    </xf>
    <xf numFmtId="177" fontId="5" fillId="249" borderId="248" xfId="0">
      <alignment horizontal="right" vertical="center"/>
    </xf>
    <xf numFmtId="177" fontId="5" fillId="250" borderId="249" xfId="0">
      <alignment horizontal="right" vertical="center"/>
    </xf>
    <xf numFmtId="0" fontId="5" fillId="251" borderId="250" xfId="0">
      <alignment vertical="center"/>
    </xf>
    <xf numFmtId="0" fontId="21" fillId="252" borderId="251" xfId="0">
      <alignment horizontal="center" vertical="center"/>
    </xf>
    <xf numFmtId="179" fontId="5" fillId="253" borderId="252" xfId="0">
      <alignment horizontal="right" vertical="center"/>
    </xf>
    <xf numFmtId="180" fontId="5" fillId="254" borderId="253" xfId="0">
      <alignment horizontal="right" vertical="center"/>
    </xf>
    <xf numFmtId="179" fontId="5" fillId="255" borderId="254" xfId="0">
      <alignment horizontal="right" vertical="center"/>
    </xf>
    <xf numFmtId="0" fontId="5" fillId="256" borderId="255" xfId="0">
      <alignment horizontal="right" vertical="center"/>
    </xf>
    <xf numFmtId="0" fontId="5" fillId="257" borderId="256" xfId="0">
      <alignment vertical="center" wrapText="1"/>
    </xf>
    <xf numFmtId="179" fontId="5" fillId="258" borderId="257" xfId="0">
      <alignment horizontal="right" vertical="center"/>
    </xf>
    <xf numFmtId="177" fontId="5" fillId="259" borderId="258" xfId="0">
      <alignment horizontal="right" vertical="center"/>
    </xf>
    <xf numFmtId="181" fontId="5" fillId="260" borderId="259" xfId="0">
      <alignment horizontal="right" vertical="center"/>
    </xf>
    <xf numFmtId="180" fontId="5" fillId="261" borderId="260" xfId="0">
      <alignment horizontal="right" vertical="center"/>
    </xf>
    <xf numFmtId="0" fontId="5" fillId="262" borderId="261" xfId="0">
      <alignment vertical="center" wrapText="1"/>
    </xf>
    <xf numFmtId="0" fontId="5" fillId="263" borderId="262" xfId="0">
      <alignment vertical="center" wrapText="1"/>
    </xf>
    <xf numFmtId="181" fontId="21" fillId="264" borderId="263" xfId="0">
      <alignment horizontal="right" vertical="center"/>
    </xf>
    <xf numFmtId="0" fontId="21" fillId="265" borderId="264" xfId="0"/>
    <xf numFmtId="0" fontId="21" fillId="266" borderId="265" xfId="0"/>
    <xf numFmtId="0" fontId="21" fillId="267" borderId="266" xfId="0">
      <alignment horizontal="right" vertical="center"/>
    </xf>
    <xf numFmtId="0" fontId="24" fillId="268" borderId="267" xfId="0">
      <alignment horizontal="right" vertical="center"/>
    </xf>
    <xf numFmtId="0" fontId="25" fillId="269" borderId="268" xfId="0">
      <alignment horizontal="center" vertical="center"/>
    </xf>
    <xf numFmtId="0" fontId="26" fillId="270" borderId="269" xfId="0">
      <alignment horizontal="center" vertical="center"/>
    </xf>
    <xf numFmtId="49" fontId="27" fillId="271" borderId="270" xfId="0">
      <alignment vertical="center"/>
    </xf>
    <xf numFmtId="0" fontId="27" fillId="272" borderId="271" xfId="0">
      <alignment horizontal="center" vertical="center"/>
    </xf>
    <xf numFmtId="176" fontId="27" fillId="273" borderId="272" xfId="0">
      <alignment horizontal="center" vertical="center"/>
    </xf>
    <xf numFmtId="49" fontId="27" fillId="274" borderId="273" xfId="0">
      <alignment vertical="center"/>
    </xf>
    <xf numFmtId="0" fontId="27" fillId="275" borderId="274" xfId="0">
      <alignment horizontal="left" vertical="center"/>
    </xf>
    <xf numFmtId="0" fontId="27" fillId="276" borderId="275" xfId="0"/>
    <xf numFmtId="0" fontId="27" fillId="277" borderId="276" xfId="0">
      <alignment vertical="center"/>
    </xf>
    <xf numFmtId="49" fontId="27" fillId="278" borderId="277" xfId="0">
      <alignment horizontal="left" vertical="center"/>
    </xf>
    <xf numFmtId="0" fontId="27" fillId="279" borderId="278" xfId="0">
      <alignment horizontal="left" vertical="center"/>
    </xf>
    <xf numFmtId="0" fontId="27" fillId="280" borderId="279" xfId="0">
      <alignment horizontal="left" vertical="center"/>
    </xf>
    <xf numFmtId="0" fontId="27" fillId="281" borderId="280" xfId="0">
      <alignment vertical="center"/>
    </xf>
    <xf numFmtId="178" fontId="27" fillId="282" borderId="281" xfId="0">
      <alignment horizontal="left" vertical="center"/>
    </xf>
    <xf numFmtId="0" fontId="27" fillId="283" borderId="282" xfId="0"/>
    <xf numFmtId="0" fontId="27" fillId="284" borderId="283" xfId="0">
      <alignment horizontal="right" vertical="center"/>
    </xf>
    <xf numFmtId="0" fontId="27" fillId="285" borderId="284" xfId="0">
      <alignment vertical="center"/>
    </xf>
    <xf numFmtId="0" fontId="5" fillId="23" borderId="22" xfId="0">
      <alignment horizontal="right" vertical="center"/>
    </xf>
    <xf numFmtId="0" fontId="6" fillId="24" borderId="23" xfId="0">
      <alignment horizontal="right" vertical="center"/>
    </xf>
    <xf numFmtId="0" fontId="24" fillId="268" borderId="267" xfId="0">
      <alignment horizontal="right" vertical="center"/>
    </xf>
    <xf numFmtId="0" fontId="24" fillId="268" borderId="267" xfId="0">
      <alignment horizontal="right" vertical="center"/>
    </xf>
    <xf numFmtId="0" fontId="24" fillId="268" borderId="267" xfId="0">
      <alignment horizontal="right" vertical="center"/>
    </xf>
    <xf numFmtId="0" fontId="6" fillId="24" borderId="23" xfId="0">
      <alignment horizontal="right" vertical="center"/>
    </xf>
    <xf numFmtId="0" fontId="6" fillId="24" borderId="23" xfId="0">
      <alignment horizontal="right" vertical="center"/>
    </xf>
    <xf numFmtId="0" fontId="24" fillId="268" borderId="267" xfId="0">
      <alignment horizontal="right" vertical="center"/>
    </xf>
    <xf numFmtId="0" fontId="24" fillId="268" borderId="267" xfId="0">
      <alignment horizontal="right" vertical="center"/>
    </xf>
    <xf numFmtId="0" fontId="24" fillId="268" borderId="267" xfId="0">
      <alignment horizontal="right" vertical="center"/>
    </xf>
    <xf numFmtId="0" fontId="6" fillId="24" borderId="23" xfId="0">
      <alignment horizontal="right" vertical="center"/>
    </xf>
    <xf numFmtId="0" fontId="6" fillId="24" borderId="23" xfId="0">
      <alignment horizontal="right" vertical="center"/>
    </xf>
    <xf numFmtId="0" fontId="6" fillId="24" borderId="23" xfId="0">
      <alignment horizontal="right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25" fillId="269" borderId="268" xfId="0">
      <alignment horizontal="center" vertical="center"/>
    </xf>
    <xf numFmtId="0" fontId="25" fillId="269" borderId="268" xfId="0">
      <alignment horizontal="center" vertical="center"/>
    </xf>
    <xf numFmtId="0" fontId="25" fillId="269" borderId="268" xfId="0">
      <alignment horizontal="center"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25" fillId="269" borderId="268" xfId="0">
      <alignment horizontal="center" vertical="center"/>
    </xf>
    <xf numFmtId="0" fontId="25" fillId="269" borderId="268" xfId="0">
      <alignment horizontal="center" vertical="center"/>
    </xf>
    <xf numFmtId="0" fontId="25" fillId="269" borderId="268" xfId="0">
      <alignment horizontal="center"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26" fillId="270" borderId="269" xfId="0">
      <alignment horizontal="center" vertical="center"/>
    </xf>
    <xf numFmtId="0" fontId="26" fillId="270" borderId="269" xfId="0">
      <alignment horizontal="center" vertical="center"/>
    </xf>
    <xf numFmtId="0" fontId="26" fillId="270" borderId="269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26" fillId="270" borderId="269" xfId="0">
      <alignment horizontal="center" vertical="center"/>
    </xf>
    <xf numFmtId="0" fontId="26" fillId="270" borderId="269" xfId="0">
      <alignment horizontal="center" vertical="center"/>
    </xf>
    <xf numFmtId="0" fontId="26" fillId="270" borderId="269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49" fontId="27" fillId="271" borderId="270" xfId="0">
      <alignment vertical="center"/>
    </xf>
    <xf numFmtId="0" fontId="27" fillId="272" borderId="271" xfId="0">
      <alignment horizontal="center" vertical="center"/>
    </xf>
    <xf numFmtId="0" fontId="27" fillId="272" borderId="271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27" fillId="272" borderId="271" xfId="0">
      <alignment horizontal="center" vertical="center"/>
    </xf>
    <xf numFmtId="0" fontId="27" fillId="272" borderId="271" xfId="0">
      <alignment horizontal="center" vertical="center"/>
    </xf>
    <xf numFmtId="176" fontId="27" fillId="273" borderId="272" xfId="0">
      <alignment horizontal="center" vertical="center"/>
    </xf>
    <xf numFmtId="0" fontId="5" fillId="29" borderId="28" xfId="0">
      <alignment horizontal="center" vertical="center"/>
    </xf>
    <xf numFmtId="177" fontId="5" fillId="31" borderId="30" xfId="0">
      <alignment horizontal="center" vertical="center"/>
    </xf>
    <xf numFmtId="0" fontId="5" fillId="29" borderId="28" xfId="0">
      <alignment horizontal="center" vertical="center"/>
    </xf>
    <xf numFmtId="176" fontId="5" fillId="30" borderId="29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49" fontId="27" fillId="274" borderId="273" xfId="0">
      <alignment vertical="center"/>
    </xf>
    <xf numFmtId="0" fontId="27" fillId="275" borderId="274" xfId="0">
      <alignment horizontal="left" vertical="center"/>
    </xf>
    <xf numFmtId="0" fontId="27" fillId="275" borderId="274" xfId="0">
      <alignment horizontal="left" vertical="center"/>
    </xf>
    <xf numFmtId="0" fontId="5" fillId="33" borderId="32" xfId="0">
      <alignment horizontal="left" vertical="center"/>
    </xf>
    <xf numFmtId="0" fontId="5" fillId="33" borderId="32" xfId="0">
      <alignment horizontal="left" vertical="center"/>
    </xf>
    <xf numFmtId="0" fontId="27" fillId="275" borderId="274" xfId="0">
      <alignment horizontal="left" vertical="center"/>
    </xf>
    <xf numFmtId="0" fontId="26" fillId="270" borderId="269" xfId="0">
      <alignment horizontal="center" vertical="center"/>
    </xf>
    <xf numFmtId="0" fontId="26" fillId="270" borderId="269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29" borderId="28" xfId="0">
      <alignment horizontal="center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49" fontId="5" fillId="32" borderId="31" xfId="0">
      <alignment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176" fontId="5" fillId="30" borderId="29" xfId="0">
      <alignment horizontal="center" vertical="center"/>
    </xf>
    <xf numFmtId="0" fontId="5" fillId="29" borderId="28" xfId="0">
      <alignment horizontal="center" vertical="center"/>
    </xf>
    <xf numFmtId="176" fontId="5" fillId="30" borderId="29" xfId="0">
      <alignment horizontal="center" vertical="center"/>
    </xf>
    <xf numFmtId="0" fontId="5" fillId="29" borderId="28" xfId="0">
      <alignment horizontal="center" vertical="center"/>
    </xf>
    <xf numFmtId="176" fontId="5" fillId="30" borderId="29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49" fontId="27" fillId="274" borderId="273" xfId="0">
      <alignment vertical="center"/>
    </xf>
    <xf numFmtId="0" fontId="27" fillId="272" borderId="271" xfId="0">
      <alignment horizontal="center" vertical="center"/>
    </xf>
    <xf numFmtId="0" fontId="27" fillId="272" borderId="271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29" borderId="28" xfId="0">
      <alignment horizontal="center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49" fontId="5" fillId="32" borderId="31" xfId="0">
      <alignment vertical="center"/>
    </xf>
    <xf numFmtId="0" fontId="9" fillId="34" borderId="33" xfId="0"/>
    <xf numFmtId="0" fontId="9" fillId="34" borderId="33" xfId="0"/>
    <xf numFmtId="0" fontId="9" fillId="34" borderId="33" xfId="0"/>
    <xf numFmtId="0" fontId="9" fillId="34" borderId="33" xfId="0"/>
    <xf numFmtId="0" fontId="9" fillId="34" borderId="33" xfId="0"/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9" fillId="34" borderId="33" xfId="0"/>
    <xf numFmtId="0" fontId="7" fillId="25" borderId="24" xfId="0">
      <alignment horizontal="center" vertical="center"/>
    </xf>
    <xf numFmtId="0" fontId="5" fillId="26" borderId="25" xfId="0">
      <alignment vertical="center"/>
    </xf>
    <xf numFmtId="0" fontId="5" fillId="35" borderId="34" xfId="0">
      <alignment vertical="center"/>
    </xf>
    <xf numFmtId="0" fontId="5" fillId="33" borderId="32" xfId="0">
      <alignment horizontal="left" vertical="center"/>
    </xf>
    <xf numFmtId="0" fontId="5" fillId="33" borderId="32" xfId="0">
      <alignment horizontal="left" vertical="center"/>
    </xf>
    <xf numFmtId="0" fontId="5" fillId="33" borderId="32" xfId="0">
      <alignment horizontal="left" vertical="center"/>
    </xf>
    <xf numFmtId="0" fontId="27" fillId="275" borderId="274" xfId="0">
      <alignment horizontal="left" vertical="center"/>
    </xf>
    <xf numFmtId="0" fontId="27" fillId="275" borderId="274" xfId="0">
      <alignment horizontal="left" vertical="center"/>
    </xf>
    <xf numFmtId="0" fontId="26" fillId="270" borderId="269" xfId="0">
      <alignment horizontal="center" vertical="center"/>
    </xf>
    <xf numFmtId="0" fontId="26" fillId="270" borderId="269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49" fontId="5" fillId="28" borderId="27" xfId="0">
      <alignment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49" fontId="5" fillId="28" borderId="27" xfId="0">
      <alignment vertical="center"/>
    </xf>
    <xf numFmtId="0" fontId="5" fillId="36" borderId="35" xfId="0">
      <alignment horizontal="center" vertical="center"/>
    </xf>
    <xf numFmtId="0" fontId="5" fillId="36" borderId="35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49" fontId="5" fillId="28" borderId="27" xfId="0">
      <alignment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37" borderId="36" xfId="0">
      <alignment vertical="center" wrapText="1"/>
    </xf>
    <xf numFmtId="49" fontId="5" fillId="32" borderId="31" xfId="0">
      <alignment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49" fontId="5" fillId="32" borderId="31" xfId="0">
      <alignment vertical="center"/>
    </xf>
    <xf numFmtId="0" fontId="5" fillId="38" borderId="37" xfId="0">
      <alignment horizontal="center" vertical="center"/>
    </xf>
    <xf numFmtId="0" fontId="5" fillId="38" borderId="37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49" fontId="5" fillId="32" borderId="31" xfId="0">
      <alignment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37" borderId="36" xfId="0">
      <alignment vertical="center" wrapText="1"/>
    </xf>
    <xf numFmtId="49" fontId="5" fillId="32" borderId="31" xfId="0">
      <alignment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49" fontId="5" fillId="32" borderId="31" xfId="0">
      <alignment vertical="center"/>
    </xf>
    <xf numFmtId="0" fontId="5" fillId="38" borderId="37" xfId="0">
      <alignment horizontal="center" vertical="center"/>
    </xf>
    <xf numFmtId="0" fontId="5" fillId="38" borderId="37" xfId="0">
      <alignment horizontal="center" vertical="center"/>
    </xf>
    <xf numFmtId="0" fontId="5" fillId="29" borderId="28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49" fontId="5" fillId="32" borderId="31" xfId="0">
      <alignment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37" borderId="36" xfId="0">
      <alignment vertical="center" wrapText="1"/>
    </xf>
    <xf numFmtId="49" fontId="5" fillId="32" borderId="31" xfId="0">
      <alignment vertical="center"/>
    </xf>
    <xf numFmtId="0" fontId="9" fillId="34" borderId="33" xfId="0"/>
    <xf numFmtId="0" fontId="9" fillId="34" borderId="33" xfId="0"/>
    <xf numFmtId="0" fontId="9" fillId="34" borderId="33" xfId="0"/>
    <xf numFmtId="0" fontId="9" fillId="34" borderId="33" xfId="0"/>
    <xf numFmtId="0" fontId="27" fillId="276" borderId="275" xfId="0"/>
    <xf numFmtId="0" fontId="27" fillId="272" borderId="271" xfId="0">
      <alignment horizontal="center" vertical="center"/>
    </xf>
    <xf numFmtId="49" fontId="27" fillId="274" borderId="273" xfId="0">
      <alignment vertical="center"/>
    </xf>
    <xf numFmtId="0" fontId="5" fillId="38" borderId="37" xfId="0">
      <alignment horizontal="center" vertical="center"/>
    </xf>
    <xf numFmtId="0" fontId="5" fillId="38" borderId="37" xfId="0">
      <alignment horizontal="center" vertical="center"/>
    </xf>
    <xf numFmtId="0" fontId="5" fillId="29" borderId="28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49" fontId="5" fillId="32" borderId="31" xfId="0">
      <alignment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10" fillId="39" borderId="38" xfId="0">
      <alignment horizontal="center" vertical="center"/>
    </xf>
    <xf numFmtId="0" fontId="10" fillId="40" borderId="39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5" fillId="35" borderId="34" xfId="0">
      <alignment vertical="center"/>
    </xf>
    <xf numFmtId="0" fontId="10" fillId="40" borderId="39" xfId="0">
      <alignment horizontal="center" vertical="center"/>
    </xf>
    <xf numFmtId="0" fontId="10" fillId="40" borderId="39" xfId="0">
      <alignment horizontal="center" vertical="center"/>
    </xf>
    <xf numFmtId="0" fontId="10" fillId="39" borderId="38" xfId="0">
      <alignment horizontal="center" vertical="center"/>
    </xf>
    <xf numFmtId="0" fontId="10" fillId="41" borderId="40" xfId="0">
      <alignment vertical="center"/>
    </xf>
    <xf numFmtId="0" fontId="10" fillId="41" borderId="40" xfId="0">
      <alignment vertical="center"/>
    </xf>
    <xf numFmtId="0" fontId="10" fillId="41" borderId="40" xfId="0">
      <alignment vertical="center"/>
    </xf>
    <xf numFmtId="0" fontId="10" fillId="42" borderId="41" xfId="0">
      <alignment vertical="center"/>
    </xf>
    <xf numFmtId="0" fontId="10" fillId="41" borderId="40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0" fontId="27" fillId="277" borderId="276" xfId="0">
      <alignment vertical="center"/>
    </xf>
    <xf numFmtId="0" fontId="27" fillId="277" borderId="276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0" fontId="27" fillId="277" borderId="276" xfId="0">
      <alignment vertical="center"/>
    </xf>
    <xf numFmtId="0" fontId="27" fillId="277" borderId="276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0" fontId="27" fillId="277" borderId="276" xfId="0">
      <alignment vertical="center"/>
    </xf>
    <xf numFmtId="0" fontId="27" fillId="277" borderId="276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8" fillId="27" borderId="26" xfId="0">
      <alignment horizontal="center" vertical="center"/>
    </xf>
    <xf numFmtId="0" fontId="27" fillId="272" borderId="271" xfId="0">
      <alignment horizontal="center" vertical="center"/>
    </xf>
    <xf numFmtId="0" fontId="27" fillId="272" borderId="271" xfId="0">
      <alignment horizontal="center" vertical="center"/>
    </xf>
    <xf numFmtId="0" fontId="27" fillId="272" borderId="271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0" fontId="27" fillId="277" borderId="276" xfId="0">
      <alignment vertical="center"/>
    </xf>
    <xf numFmtId="0" fontId="27" fillId="277" borderId="276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0" fontId="27" fillId="277" borderId="276" xfId="0">
      <alignment vertical="center"/>
    </xf>
    <xf numFmtId="0" fontId="27" fillId="277" borderId="276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0" fontId="27" fillId="277" borderId="276" xfId="0">
      <alignment vertical="center"/>
    </xf>
    <xf numFmtId="0" fontId="27" fillId="277" borderId="276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49" fontId="27" fillId="278" borderId="277" xfId="0">
      <alignment horizontal="left" vertical="center"/>
    </xf>
    <xf numFmtId="0" fontId="27" fillId="279" borderId="278" xfId="0">
      <alignment horizontal="left" vertical="center"/>
    </xf>
    <xf numFmtId="0" fontId="5" fillId="44" borderId="43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0" fontId="27" fillId="280" borderId="279" xfId="0">
      <alignment horizontal="left" vertical="center"/>
    </xf>
    <xf numFmtId="0" fontId="27" fillId="280" borderId="279" xfId="0">
      <alignment horizontal="left" vertical="center"/>
    </xf>
    <xf numFmtId="0" fontId="5" fillId="45" borderId="44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49" fontId="27" fillId="278" borderId="277" xfId="0">
      <alignment horizontal="left" vertical="center"/>
    </xf>
    <xf numFmtId="0" fontId="27" fillId="279" borderId="278" xfId="0">
      <alignment horizontal="left" vertical="center"/>
    </xf>
    <xf numFmtId="0" fontId="5" fillId="44" borderId="43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0" fontId="27" fillId="280" borderId="279" xfId="0">
      <alignment horizontal="left" vertical="center"/>
    </xf>
    <xf numFmtId="0" fontId="27" fillId="280" borderId="279" xfId="0">
      <alignment horizontal="left" vertical="center"/>
    </xf>
    <xf numFmtId="0" fontId="5" fillId="45" borderId="44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49" fontId="27" fillId="278" borderId="277" xfId="0">
      <alignment horizontal="left" vertical="center"/>
    </xf>
    <xf numFmtId="0" fontId="27" fillId="279" borderId="278" xfId="0">
      <alignment horizontal="left" vertical="center"/>
    </xf>
    <xf numFmtId="0" fontId="5" fillId="44" borderId="43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0" fontId="27" fillId="280" borderId="279" xfId="0">
      <alignment horizontal="left" vertical="center"/>
    </xf>
    <xf numFmtId="0" fontId="27" fillId="280" borderId="279" xfId="0">
      <alignment horizontal="left" vertical="center"/>
    </xf>
    <xf numFmtId="0" fontId="5" fillId="45" borderId="44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49" fontId="27" fillId="278" borderId="277" xfId="0">
      <alignment horizontal="left" vertical="center"/>
    </xf>
    <xf numFmtId="0" fontId="27" fillId="279" borderId="278" xfId="0">
      <alignment horizontal="left" vertical="center"/>
    </xf>
    <xf numFmtId="0" fontId="5" fillId="44" borderId="43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0" fontId="27" fillId="280" borderId="279" xfId="0">
      <alignment horizontal="left" vertical="center"/>
    </xf>
    <xf numFmtId="0" fontId="27" fillId="280" borderId="279" xfId="0">
      <alignment horizontal="left" vertical="center"/>
    </xf>
    <xf numFmtId="0" fontId="5" fillId="45" borderId="44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49" fontId="27" fillId="278" borderId="277" xfId="0">
      <alignment horizontal="left" vertical="center"/>
    </xf>
    <xf numFmtId="0" fontId="27" fillId="279" borderId="278" xfId="0">
      <alignment horizontal="left" vertical="center"/>
    </xf>
    <xf numFmtId="0" fontId="5" fillId="44" borderId="43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0" fontId="27" fillId="281" borderId="280" xfId="0">
      <alignment vertical="center"/>
    </xf>
    <xf numFmtId="0" fontId="27" fillId="281" borderId="280" xfId="0">
      <alignment vertical="center"/>
    </xf>
    <xf numFmtId="0" fontId="5" fillId="46" borderId="4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7" fillId="277" borderId="276" xfId="0">
      <alignment vertical="center"/>
    </xf>
    <xf numFmtId="178" fontId="27" fillId="282" borderId="281" xfId="0">
      <alignment horizontal="left" vertical="center"/>
    </xf>
    <xf numFmtId="0" fontId="27" fillId="279" borderId="278" xfId="0">
      <alignment horizontal="left" vertical="center"/>
    </xf>
    <xf numFmtId="0" fontId="5" fillId="44" borderId="43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46" borderId="45" xfId="0">
      <alignment vertical="center"/>
    </xf>
    <xf numFmtId="0" fontId="5" fillId="46" borderId="45" xfId="0">
      <alignment vertical="center"/>
    </xf>
    <xf numFmtId="0" fontId="5" fillId="46" borderId="4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3" fillId="54" borderId="53" xfId="0">
      <alignment horizontal="center" vertical="center"/>
    </xf>
    <xf numFmtId="0" fontId="13" fillId="54" borderId="53" xfId="0">
      <alignment horizontal="center" vertical="center"/>
    </xf>
    <xf numFmtId="0" fontId="13" fillId="54" borderId="53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3" fillId="54" borderId="53" xfId="0">
      <alignment horizontal="center" vertical="center"/>
    </xf>
    <xf numFmtId="0" fontId="13" fillId="54" borderId="53" xfId="0">
      <alignment horizontal="center" vertical="center"/>
    </xf>
    <xf numFmtId="0" fontId="13" fillId="54" borderId="53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2" fillId="55" borderId="54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2" fillId="56" borderId="55" xfId="0">
      <alignment horizontal="righ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2" fillId="56" borderId="55" xfId="0">
      <alignment horizontal="right" vertical="center"/>
    </xf>
    <xf numFmtId="0" fontId="9" fillId="34" borderId="33" xfId="0"/>
    <xf numFmtId="0" fontId="9" fillId="34" borderId="33" xfId="0"/>
    <xf numFmtId="0" fontId="12" fillId="56" borderId="55" xfId="0">
      <alignment horizontal="righ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9" fillId="34" borderId="33" xfId="0"/>
    <xf numFmtId="0" fontId="5" fillId="26" borderId="25" xfId="0">
      <alignment vertical="center"/>
    </xf>
    <xf numFmtId="0" fontId="5" fillId="26" borderId="25" xfId="0">
      <alignment vertical="center"/>
    </xf>
    <xf numFmtId="0" fontId="12" fillId="56" borderId="55" xfId="0">
      <alignment horizontal="righ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9" fillId="34" borderId="33" xfId="0"/>
    <xf numFmtId="0" fontId="12" fillId="56" borderId="55" xfId="0">
      <alignment horizontal="right" vertical="center"/>
    </xf>
    <xf numFmtId="0" fontId="12" fillId="56" borderId="55" xfId="0">
      <alignment horizontal="right" vertical="center"/>
    </xf>
    <xf numFmtId="0" fontId="12" fillId="56" borderId="55" xfId="0">
      <alignment horizontal="right" vertical="center"/>
    </xf>
    <xf numFmtId="0" fontId="12" fillId="56" borderId="55" xfId="0">
      <alignment horizontal="right" vertical="center"/>
    </xf>
    <xf numFmtId="0" fontId="12" fillId="56" borderId="55" xfId="0">
      <alignment horizontal="right" vertical="center"/>
    </xf>
    <xf numFmtId="0" fontId="12" fillId="56" borderId="55" xfId="0">
      <alignment horizontal="right" vertical="center"/>
    </xf>
    <xf numFmtId="0" fontId="12" fillId="55" borderId="54" xfId="0">
      <alignment vertical="center"/>
    </xf>
    <xf numFmtId="0" fontId="12" fillId="57" borderId="56" xfId="0">
      <alignment vertical="center"/>
    </xf>
    <xf numFmtId="0" fontId="5" fillId="58" borderId="57" xfId="0">
      <alignment vertical="center"/>
    </xf>
    <xf numFmtId="0" fontId="5" fillId="58" borderId="57" xfId="0">
      <alignment vertical="center"/>
    </xf>
    <xf numFmtId="0" fontId="12" fillId="59" borderId="58" xfId="0">
      <alignment vertical="center"/>
    </xf>
    <xf numFmtId="0" fontId="5" fillId="58" borderId="57" xfId="0">
      <alignment vertical="center"/>
    </xf>
    <xf numFmtId="0" fontId="12" fillId="60" borderId="59" xfId="0">
      <alignment horizontal="right" vertical="center"/>
    </xf>
    <xf numFmtId="0" fontId="12" fillId="59" borderId="58" xfId="0">
      <alignment vertical="center"/>
    </xf>
    <xf numFmtId="0" fontId="5" fillId="61" borderId="60" xfId="0">
      <alignment vertical="center"/>
    </xf>
    <xf numFmtId="0" fontId="12" fillId="62" borderId="61" xfId="0">
      <alignment horizontal="right" vertical="center"/>
    </xf>
    <xf numFmtId="0" fontId="12" fillId="57" borderId="56" xfId="0">
      <alignment vertical="center"/>
    </xf>
    <xf numFmtId="0" fontId="9" fillId="63" borderId="62" xfId="0"/>
    <xf numFmtId="0" fontId="12" fillId="62" borderId="61" xfId="0">
      <alignment horizontal="right" vertical="center"/>
    </xf>
    <xf numFmtId="0" fontId="12" fillId="64" borderId="63" xfId="0">
      <alignment horizontal="left" vertical="center"/>
    </xf>
    <xf numFmtId="0" fontId="5" fillId="58" borderId="57" xfId="0">
      <alignment vertical="center"/>
    </xf>
    <xf numFmtId="0" fontId="9" fillId="65" borderId="64" xfId="0"/>
    <xf numFmtId="0" fontId="9" fillId="65" borderId="64" xfId="0"/>
    <xf numFmtId="0" fontId="5" fillId="58" borderId="57" xfId="0">
      <alignment vertical="center"/>
    </xf>
    <xf numFmtId="0" fontId="12" fillId="60" borderId="59" xfId="0">
      <alignment horizontal="right" vertical="center"/>
    </xf>
    <xf numFmtId="0" fontId="12" fillId="59" borderId="58" xfId="0">
      <alignment vertical="center"/>
    </xf>
    <xf numFmtId="0" fontId="12" fillId="66" borderId="65" xfId="0">
      <alignment horizontal="left" vertical="center"/>
    </xf>
    <xf numFmtId="0" fontId="9" fillId="65" borderId="64" xfId="0"/>
    <xf numFmtId="0" fontId="9" fillId="65" borderId="64" xfId="0"/>
    <xf numFmtId="0" fontId="12" fillId="59" borderId="58" xfId="0">
      <alignment vertical="center"/>
    </xf>
    <xf numFmtId="0" fontId="12" fillId="60" borderId="59" xfId="0">
      <alignment horizontal="right" vertical="center"/>
    </xf>
    <xf numFmtId="0" fontId="12" fillId="59" borderId="58" xfId="0">
      <alignment vertical="center"/>
    </xf>
    <xf numFmtId="0" fontId="12" fillId="57" borderId="56" xfId="0">
      <alignment vertical="center"/>
    </xf>
    <xf numFmtId="0" fontId="12" fillId="62" borderId="61" xfId="0">
      <alignment horizontal="right" vertical="center"/>
    </xf>
    <xf numFmtId="0" fontId="12" fillId="62" borderId="61" xfId="0">
      <alignment horizontal="right" vertical="center"/>
    </xf>
    <xf numFmtId="0" fontId="12" fillId="67" borderId="66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1" borderId="70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1" borderId="70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8" borderId="67" xfId="0">
      <alignment horizontal="center" vertical="center" wrapText="1"/>
    </xf>
    <xf numFmtId="0" fontId="5" fillId="72" borderId="71" xfId="0">
      <alignment vertical="center"/>
    </xf>
    <xf numFmtId="0" fontId="12" fillId="68" borderId="67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1" borderId="70" xfId="0">
      <alignment horizontal="center" vertical="center" wrapText="1"/>
    </xf>
    <xf numFmtId="0" fontId="12" fillId="73" borderId="72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1" borderId="70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74" borderId="73" xfId="0">
      <alignment vertical="center"/>
    </xf>
    <xf numFmtId="0" fontId="12" fillId="75" borderId="74" xfId="0">
      <alignment vertical="center"/>
    </xf>
    <xf numFmtId="179" fontId="12" fillId="286" borderId="75" xfId="0" applyFill="1">
      <alignment horizontal="right" vertical="center"/>
    </xf>
    <xf numFmtId="179" fontId="12" fillId="286" borderId="76" xfId="0" applyFill="1">
      <alignment horizontal="right" vertical="center"/>
    </xf>
    <xf numFmtId="179" fontId="12" fillId="286" borderId="77" xfId="0" applyFill="1">
      <alignment horizontal="right" vertical="center"/>
    </xf>
    <xf numFmtId="179" fontId="12" fillId="286" borderId="78" xfId="0" applyFill="1">
      <alignment horizontal="right" vertical="center"/>
    </xf>
    <xf numFmtId="179" fontId="12" fillId="286" borderId="79" xfId="0" applyFill="1">
      <alignment horizontal="right" vertical="center"/>
    </xf>
    <xf numFmtId="179" fontId="12" fillId="286" borderId="80" xfId="0" applyFill="1">
      <alignment horizontal="right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0" fontId="9" fillId="83" borderId="82" xfId="0"/>
    <xf numFmtId="0" fontId="12" fillId="84" borderId="83" xfId="0">
      <alignment vertical="center"/>
    </xf>
    <xf numFmtId="0" fontId="12" fillId="85" borderId="84" xfId="0">
      <alignment vertical="center"/>
    </xf>
    <xf numFmtId="0" fontId="12" fillId="86" borderId="85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0" fontId="9" fillId="83" borderId="82" xfId="0"/>
    <xf numFmtId="0" fontId="12" fillId="87" borderId="86" xfId="0">
      <alignment vertical="center" wrapText="1"/>
    </xf>
    <xf numFmtId="0" fontId="9" fillId="83" borderId="82" xfId="0"/>
    <xf numFmtId="0" fontId="12" fillId="87" borderId="86" xfId="0">
      <alignment vertical="center" wrapText="1"/>
    </xf>
    <xf numFmtId="0" fontId="12" fillId="74" borderId="73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0" fontId="9" fillId="83" borderId="82" xfId="0"/>
    <xf numFmtId="0" fontId="12" fillId="87" borderId="86" xfId="0">
      <alignment vertical="center" wrapText="1"/>
    </xf>
    <xf numFmtId="0" fontId="9" fillId="83" borderId="82" xfId="0"/>
    <xf numFmtId="0" fontId="12" fillId="87" borderId="86" xfId="0">
      <alignment vertical="center" wrapText="1"/>
    </xf>
    <xf numFmtId="0" fontId="12" fillId="74" borderId="73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286" borderId="87" xfId="0" applyFill="1">
      <alignment horizontal="right" vertical="center"/>
    </xf>
    <xf numFmtId="0" fontId="14" fillId="89" borderId="88" xfId="0">
      <alignment vertical="center"/>
    </xf>
    <xf numFmtId="0" fontId="14" fillId="90" borderId="89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4" fillId="90" borderId="89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4" fillId="90" borderId="89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4" fillId="90" borderId="89" xfId="0">
      <alignment vertical="center"/>
    </xf>
    <xf numFmtId="0" fontId="9" fillId="91" borderId="90" xfId="0"/>
    <xf numFmtId="0" fontId="9" fillId="91" borderId="90" xfId="0"/>
    <xf numFmtId="0" fontId="9" fillId="91" borderId="90" xfId="0"/>
    <xf numFmtId="0" fontId="5" fillId="26" borderId="25" xfId="0">
      <alignment vertical="center"/>
    </xf>
    <xf numFmtId="0" fontId="5" fillId="26" borderId="25" xfId="0">
      <alignment vertical="center"/>
    </xf>
    <xf numFmtId="0" fontId="14" fillId="90" borderId="89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4" fillId="90" borderId="89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4" fillId="92" borderId="91" xfId="0">
      <alignment horizontal="right" vertical="center"/>
    </xf>
    <xf numFmtId="0" fontId="14" fillId="92" borderId="91" xfId="0">
      <alignment horizontal="right" vertical="center"/>
    </xf>
    <xf numFmtId="0" fontId="14" fillId="92" borderId="91" xfId="0">
      <alignment horizontal="right" vertical="center"/>
    </xf>
    <xf numFmtId="0" fontId="14" fillId="92" borderId="91" xfId="0">
      <alignment horizontal="right" vertical="center"/>
    </xf>
    <xf numFmtId="0" fontId="14" fillId="93" borderId="92" xfId="0">
      <alignment horizontal="right" vertical="center"/>
    </xf>
    <xf numFmtId="0" fontId="14" fillId="93" borderId="92" xfId="0">
      <alignment horizontal="right" vertical="center"/>
    </xf>
    <xf numFmtId="0" fontId="5" fillId="94" borderId="93" xfId="0">
      <alignment horizontal="right"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5" fillId="26" borderId="25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5" fillId="26" borderId="25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8" fillId="27" borderId="26" xfId="0">
      <alignment horizontal="center" vertical="center"/>
    </xf>
    <xf numFmtId="0" fontId="14" fillId="95" borderId="94" xfId="0">
      <alignment horizontal="center" vertical="center"/>
    </xf>
    <xf numFmtId="0" fontId="5" fillId="26" borderId="25" xfId="0">
      <alignment vertical="center"/>
    </xf>
    <xf numFmtId="0" fontId="14" fillId="95" borderId="94" xfId="0">
      <alignment horizontal="center" vertical="center"/>
    </xf>
    <xf numFmtId="0" fontId="14" fillId="95" borderId="94" xfId="0">
      <alignment horizontal="center" vertical="center"/>
    </xf>
    <xf numFmtId="0" fontId="14" fillId="95" borderId="94" xfId="0">
      <alignment horizontal="center" vertical="center"/>
    </xf>
    <xf numFmtId="0" fontId="5" fillId="26" borderId="25" xfId="0">
      <alignment vertical="center"/>
    </xf>
    <xf numFmtId="0" fontId="14" fillId="95" borderId="94" xfId="0">
      <alignment horizontal="center"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5" fillId="26" borderId="25" xfId="0">
      <alignment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5" fillId="26" borderId="25" xfId="0">
      <alignment vertical="center"/>
    </xf>
    <xf numFmtId="0" fontId="12" fillId="56" borderId="55" xfId="0">
      <alignment horizontal="right" vertical="center"/>
    </xf>
    <xf numFmtId="0" fontId="12" fillId="55" borderId="54" xfId="0">
      <alignment vertical="center"/>
    </xf>
    <xf numFmtId="0" fontId="12" fillId="59" borderId="58" xfId="0">
      <alignment vertical="center"/>
    </xf>
    <xf numFmtId="0" fontId="12" fillId="59" borderId="58" xfId="0">
      <alignment vertical="center"/>
    </xf>
    <xf numFmtId="0" fontId="5" fillId="58" borderId="57" xfId="0">
      <alignment vertical="center"/>
    </xf>
    <xf numFmtId="0" fontId="12" fillId="59" borderId="58" xfId="0">
      <alignment vertical="center"/>
    </xf>
    <xf numFmtId="0" fontId="12" fillId="59" borderId="58" xfId="0">
      <alignment vertical="center"/>
    </xf>
    <xf numFmtId="0" fontId="12" fillId="60" borderId="59" xfId="0">
      <alignment horizontal="right" vertical="center"/>
    </xf>
    <xf numFmtId="0" fontId="12" fillId="60" borderId="59" xfId="0">
      <alignment horizontal="right" vertical="center"/>
    </xf>
    <xf numFmtId="0" fontId="12" fillId="60" borderId="59" xfId="0">
      <alignment horizontal="right" vertical="center"/>
    </xf>
    <xf numFmtId="0" fontId="12" fillId="74" borderId="73" xfId="0">
      <alignment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0" fontId="12" fillId="84" borderId="83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9" fillId="98" borderId="97" xfId="0"/>
    <xf numFmtId="0" fontId="12" fillId="99" borderId="98" xfId="0">
      <alignment vertical="center"/>
    </xf>
    <xf numFmtId="179" fontId="12" fillId="97" borderId="96" xfId="0">
      <alignment horizontal="right" vertical="center"/>
    </xf>
    <xf numFmtId="0" fontId="12" fillId="100" borderId="99" xfId="0">
      <alignment horizontal="center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74" borderId="73" xfId="0">
      <alignment vertical="center"/>
    </xf>
    <xf numFmtId="0" fontId="12" fillId="75" borderId="74" xfId="0">
      <alignment vertical="center"/>
    </xf>
    <xf numFmtId="179" fontId="12" fillId="97" borderId="96" xfId="0">
      <alignment horizontal="right" vertical="center"/>
    </xf>
    <xf numFmtId="0" fontId="12" fillId="75" borderId="74" xfId="0">
      <alignment vertical="center"/>
    </xf>
    <xf numFmtId="179" fontId="12" fillId="97" borderId="96" xfId="0">
      <alignment horizontal="right" vertical="center"/>
    </xf>
    <xf numFmtId="0" fontId="9" fillId="83" borderId="82" xfId="0"/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96" borderId="95" xfId="0">
      <alignment horizontal="center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9" fillId="83" borderId="82" xfId="0"/>
    <xf numFmtId="0" fontId="12" fillId="87" borderId="86" xfId="0">
      <alignment vertical="center" wrapText="1"/>
    </xf>
    <xf numFmtId="179" fontId="12" fillId="97" borderId="96" xfId="0">
      <alignment horizontal="right" vertical="center"/>
    </xf>
    <xf numFmtId="0" fontId="12" fillId="87" borderId="86" xfId="0">
      <alignment vertical="center" wrapText="1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9" fillId="83" borderId="82" xfId="0"/>
    <xf numFmtId="0" fontId="12" fillId="87" borderId="86" xfId="0">
      <alignment vertical="center" wrapText="1"/>
    </xf>
    <xf numFmtId="179" fontId="12" fillId="97" borderId="96" xfId="0">
      <alignment horizontal="right" vertical="center"/>
    </xf>
    <xf numFmtId="0" fontId="12" fillId="87" borderId="86" xfId="0">
      <alignment vertical="center" wrapText="1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96" borderId="95" xfId="0">
      <alignment horizontal="center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55" borderId="54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5" fillId="26" borderId="25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5" fillId="26" borderId="25" xfId="0">
      <alignment vertical="center"/>
    </xf>
    <xf numFmtId="0" fontId="12" fillId="103" borderId="102" xfId="0">
      <alignment horizontal="right" vertical="center"/>
    </xf>
    <xf numFmtId="0" fontId="8" fillId="27" borderId="26" xfId="0">
      <alignment horizontal="center" vertical="center"/>
    </xf>
    <xf numFmtId="0" fontId="5" fillId="26" borderId="25" xfId="0">
      <alignment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5" fillId="33" borderId="32" xfId="0">
      <alignment horizontal="left"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15" fillId="104" borderId="103" xfId="0">
      <alignment horizontal="center" vertical="center"/>
    </xf>
    <xf numFmtId="0" fontId="5" fillId="26" borderId="25" xfId="0">
      <alignment vertical="center"/>
    </xf>
    <xf numFmtId="0" fontId="15" fillId="104" borderId="103" xfId="0">
      <alignment horizontal="center" vertical="center"/>
    </xf>
    <xf numFmtId="0" fontId="15" fillId="104" borderId="103" xfId="0">
      <alignment horizontal="center" vertical="center"/>
    </xf>
    <xf numFmtId="0" fontId="5" fillId="33" borderId="32" xfId="0">
      <alignment horizontal="left" vertical="center"/>
    </xf>
    <xf numFmtId="0" fontId="15" fillId="104" borderId="103" xfId="0">
      <alignment horizontal="center" vertical="center"/>
    </xf>
    <xf numFmtId="0" fontId="9" fillId="34" borderId="33" xfId="0"/>
    <xf numFmtId="0" fontId="5" fillId="23" borderId="22" xfId="0">
      <alignment horizontal="right" vertical="center"/>
    </xf>
    <xf numFmtId="0" fontId="5" fillId="61" borderId="60" xfId="0">
      <alignment vertical="center"/>
    </xf>
    <xf numFmtId="0" fontId="5" fillId="61" borderId="60" xfId="0">
      <alignment vertical="center"/>
    </xf>
    <xf numFmtId="0" fontId="5" fillId="61" borderId="60" xfId="0">
      <alignment vertical="center"/>
    </xf>
    <xf numFmtId="0" fontId="5" fillId="61" borderId="60" xfId="0">
      <alignment vertical="center"/>
    </xf>
    <xf numFmtId="0" fontId="5" fillId="105" borderId="104" xfId="0">
      <alignment horizontal="left" vertical="center"/>
    </xf>
    <xf numFmtId="0" fontId="9" fillId="63" borderId="62" xfId="0"/>
    <xf numFmtId="0" fontId="9" fillId="106" borderId="105" xfId="0">
      <alignment horizontal="right"/>
    </xf>
    <xf numFmtId="0" fontId="5" fillId="107" borderId="106" xfId="0">
      <alignment horizontal="right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5" fillId="109" borderId="108" xfId="0">
      <alignment vertical="center"/>
    </xf>
    <xf numFmtId="179" fontId="5" fillId="286" borderId="109" xfId="0" applyFill="1">
      <alignment horizontal="right"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0" fontId="5" fillId="112" borderId="111" xfId="0">
      <alignment vertical="center" wrapText="1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179" fontId="5" fillId="113" borderId="112" xfId="0">
      <alignment horizontal="center"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179" fontId="5" fillId="113" borderId="112" xfId="0">
      <alignment horizontal="center"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0" fontId="5" fillId="112" borderId="111" xfId="0">
      <alignment vertical="center" wrapText="1"/>
    </xf>
    <xf numFmtId="179" fontId="5" fillId="111" borderId="110" xfId="0">
      <alignment horizontal="right" vertical="center"/>
    </xf>
    <xf numFmtId="179" fontId="5" fillId="113" borderId="112" xfId="0">
      <alignment horizontal="center"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0" fontId="5" fillId="112" borderId="111" xfId="0">
      <alignment vertical="center" wrapText="1"/>
    </xf>
    <xf numFmtId="179" fontId="5" fillId="111" borderId="110" xfId="0">
      <alignment horizontal="right" vertical="center"/>
    </xf>
    <xf numFmtId="179" fontId="5" fillId="113" borderId="112" xfId="0">
      <alignment horizontal="center"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179" fontId="5" fillId="113" borderId="112" xfId="0">
      <alignment horizontal="center"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0" fontId="5" fillId="109" borderId="108" xfId="0">
      <alignment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0" fontId="5" fillId="109" borderId="108" xfId="0">
      <alignment vertical="center"/>
    </xf>
    <xf numFmtId="0" fontId="9" fillId="114" borderId="113" xfId="0">
      <alignment horizontal="center" vertical="center"/>
    </xf>
    <xf numFmtId="0" fontId="9" fillId="115" borderId="114" xfId="0">
      <alignment horizontal="right" vertical="center"/>
    </xf>
    <xf numFmtId="0" fontId="9" fillId="115" borderId="114" xfId="0">
      <alignment horizontal="right" vertical="center"/>
    </xf>
    <xf numFmtId="0" fontId="9" fillId="115" borderId="114" xfId="0">
      <alignment horizontal="right" vertical="center"/>
    </xf>
    <xf numFmtId="0" fontId="5" fillId="109" borderId="108" xfId="0">
      <alignment vertical="center"/>
    </xf>
    <xf numFmtId="0" fontId="5" fillId="109" borderId="108" xfId="0">
      <alignment vertical="center"/>
    </xf>
    <xf numFmtId="179" fontId="5" fillId="111" borderId="110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33" borderId="32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3" borderId="22" xfId="0">
      <alignment horizontal="right" vertical="center"/>
    </xf>
    <xf numFmtId="0" fontId="12" fillId="55" borderId="54" xfId="0">
      <alignment vertical="center"/>
    </xf>
    <xf numFmtId="0" fontId="16" fillId="116" borderId="115" xfId="0">
      <alignment vertical="center"/>
    </xf>
    <xf numFmtId="0" fontId="16" fillId="116" borderId="115" xfId="0">
      <alignment vertical="center"/>
    </xf>
    <xf numFmtId="0" fontId="9" fillId="34" borderId="33" xfId="0"/>
    <xf numFmtId="0" fontId="9" fillId="34" borderId="33" xfId="0"/>
    <xf numFmtId="0" fontId="16" fillId="116" borderId="115" xfId="0">
      <alignment vertical="center"/>
    </xf>
    <xf numFmtId="0" fontId="9" fillId="34" borderId="33" xfId="0"/>
    <xf numFmtId="0" fontId="9" fillId="34" borderId="33" xfId="0"/>
    <xf numFmtId="0" fontId="17" fillId="117" borderId="116" xfId="0">
      <alignment horizontal="center" vertical="center"/>
    </xf>
    <xf numFmtId="0" fontId="17" fillId="117" borderId="116" xfId="0">
      <alignment horizontal="center" vertical="center"/>
    </xf>
    <xf numFmtId="0" fontId="17" fillId="117" borderId="116" xfId="0">
      <alignment horizontal="center" vertical="center"/>
    </xf>
    <xf numFmtId="0" fontId="9" fillId="34" borderId="33" xfId="0"/>
    <xf numFmtId="0" fontId="9" fillId="34" borderId="33" xfId="0"/>
    <xf numFmtId="0" fontId="17" fillId="117" borderId="116" xfId="0">
      <alignment horizontal="center" vertical="center"/>
    </xf>
    <xf numFmtId="0" fontId="9" fillId="34" borderId="33" xfId="0"/>
    <xf numFmtId="0" fontId="9" fillId="34" borderId="33" xfId="0"/>
    <xf numFmtId="0" fontId="18" fillId="118" borderId="117" xfId="0">
      <alignment horizontal="center" vertical="center"/>
    </xf>
    <xf numFmtId="0" fontId="18" fillId="118" borderId="117" xfId="0">
      <alignment horizontal="center" vertical="center"/>
    </xf>
    <xf numFmtId="0" fontId="18" fillId="118" borderId="117" xfId="0">
      <alignment horizontal="center" vertical="center"/>
    </xf>
    <xf numFmtId="0" fontId="9" fillId="34" borderId="33" xfId="0"/>
    <xf numFmtId="0" fontId="9" fillId="34" borderId="33" xfId="0"/>
    <xf numFmtId="0" fontId="18" fillId="118" borderId="117" xfId="0">
      <alignment horizontal="center" vertical="center"/>
    </xf>
    <xf numFmtId="0" fontId="9" fillId="34" borderId="33" xfId="0"/>
    <xf numFmtId="0" fontId="5" fillId="119" borderId="118" xfId="0">
      <alignment horizontal="right"/>
    </xf>
    <xf numFmtId="0" fontId="12" fillId="59" borderId="58" xfId="0">
      <alignment vertical="center"/>
    </xf>
    <xf numFmtId="0" fontId="12" fillId="59" borderId="58" xfId="0">
      <alignment vertical="center"/>
    </xf>
    <xf numFmtId="0" fontId="12" fillId="57" borderId="56" xfId="0">
      <alignment vertical="center"/>
    </xf>
    <xf numFmtId="0" fontId="9" fillId="63" borderId="62" xfId="0"/>
    <xf numFmtId="0" fontId="9" fillId="63" borderId="62" xfId="0"/>
    <xf numFmtId="0" fontId="12" fillId="57" borderId="56" xfId="0">
      <alignment vertical="center"/>
    </xf>
    <xf numFmtId="0" fontId="9" fillId="120" borderId="119" xfId="0">
      <alignment horizontal="right" vertical="center"/>
    </xf>
    <xf numFmtId="0" fontId="5" fillId="107" borderId="106" xfId="0">
      <alignment horizontal="right" vertical="center"/>
    </xf>
    <xf numFmtId="49" fontId="12" fillId="121" borderId="120" xfId="0">
      <alignment horizontal="center" vertical="center"/>
    </xf>
    <xf numFmtId="49" fontId="12" fillId="122" borderId="121" xfId="0">
      <alignment horizontal="center" vertical="center"/>
    </xf>
    <xf numFmtId="49" fontId="12" fillId="123" borderId="122" xfId="0">
      <alignment horizontal="center" vertical="center"/>
    </xf>
    <xf numFmtId="0" fontId="9" fillId="124" borderId="123" xfId="0"/>
    <xf numFmtId="0" fontId="9" fillId="124" borderId="123" xfId="0"/>
    <xf numFmtId="49" fontId="12" fillId="123" borderId="122" xfId="0">
      <alignment horizontal="center" vertical="center"/>
    </xf>
    <xf numFmtId="0" fontId="9" fillId="124" borderId="123" xfId="0"/>
    <xf numFmtId="0" fontId="9" fillId="124" borderId="123" xfId="0"/>
    <xf numFmtId="0" fontId="9" fillId="124" borderId="123" xfId="0"/>
    <xf numFmtId="49" fontId="12" fillId="125" borderId="124" xfId="0">
      <alignment horizontal="center" vertical="center"/>
    </xf>
    <xf numFmtId="49" fontId="12" fillId="123" borderId="122" xfId="0">
      <alignment horizontal="center" vertical="center"/>
    </xf>
    <xf numFmtId="49" fontId="12" fillId="123" borderId="122" xfId="0">
      <alignment horizontal="center" vertical="center"/>
    </xf>
    <xf numFmtId="49" fontId="12" fillId="123" borderId="122" xfId="0">
      <alignment horizontal="center" vertical="center"/>
    </xf>
    <xf numFmtId="49" fontId="12" fillId="123" borderId="122" xfId="0">
      <alignment horizontal="center" vertical="center"/>
    </xf>
    <xf numFmtId="49" fontId="12" fillId="123" borderId="122" xfId="0">
      <alignment horizontal="center" vertical="center"/>
    </xf>
    <xf numFmtId="49" fontId="12" fillId="123" borderId="122" xfId="0">
      <alignment horizontal="center" vertical="center"/>
    </xf>
    <xf numFmtId="49" fontId="12" fillId="126" borderId="125" xfId="0">
      <alignment vertical="center"/>
    </xf>
    <xf numFmtId="180" fontId="5" fillId="286" borderId="126" xfId="0" applyFill="1">
      <alignment horizontal="right"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49" fontId="12" fillId="128" borderId="127" xfId="0">
      <alignment vertical="center"/>
    </xf>
    <xf numFmtId="179" fontId="5" fillId="111" borderId="110" xfId="0">
      <alignment horizontal="right" vertical="center"/>
    </xf>
    <xf numFmtId="49" fontId="12" fillId="128" borderId="127" xfId="0">
      <alignment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49" fontId="12" fillId="128" borderId="127" xfId="0">
      <alignment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49" fontId="12" fillId="128" borderId="127" xfId="0">
      <alignment vertical="center"/>
    </xf>
    <xf numFmtId="179" fontId="5" fillId="111" borderId="110" xfId="0">
      <alignment horizontal="right" vertical="center"/>
    </xf>
    <xf numFmtId="49" fontId="12" fillId="128" borderId="127" xfId="0">
      <alignment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49" fontId="12" fillId="128" borderId="127" xfId="0">
      <alignment vertical="center"/>
    </xf>
    <xf numFmtId="179" fontId="5" fillId="111" borderId="110" xfId="0">
      <alignment horizontal="right" vertical="center"/>
    </xf>
    <xf numFmtId="49" fontId="12" fillId="128" borderId="127" xfId="0">
      <alignment vertical="center"/>
    </xf>
    <xf numFmtId="49" fontId="12" fillId="128" borderId="127" xfId="0">
      <alignment vertical="center"/>
    </xf>
    <xf numFmtId="179" fontId="5" fillId="111" borderId="110" xfId="0">
      <alignment horizontal="right" vertical="center"/>
    </xf>
    <xf numFmtId="49" fontId="12" fillId="128" borderId="127" xfId="0">
      <alignment vertical="center"/>
    </xf>
    <xf numFmtId="179" fontId="5" fillId="111" borderId="110" xfId="0">
      <alignment horizontal="right" vertical="center"/>
    </xf>
    <xf numFmtId="49" fontId="12" fillId="128" borderId="127" xfId="0">
      <alignment vertical="center"/>
    </xf>
    <xf numFmtId="49" fontId="12" fillId="128" borderId="127" xfId="0">
      <alignment vertical="center"/>
    </xf>
    <xf numFmtId="179" fontId="5" fillId="111" borderId="110" xfId="0">
      <alignment horizontal="right" vertical="center"/>
    </xf>
    <xf numFmtId="49" fontId="12" fillId="129" borderId="128" xfId="0">
      <alignment horizontal="center" vertical="center"/>
    </xf>
    <xf numFmtId="180" fontId="5" fillId="286" borderId="129" xfId="0" applyFill="1">
      <alignment horizontal="right" vertical="center"/>
    </xf>
    <xf numFmtId="49" fontId="12" fillId="121" borderId="120" xfId="0">
      <alignment horizontal="center" vertical="center"/>
    </xf>
    <xf numFmtId="49" fontId="12" fillId="131" borderId="130" xfId="0">
      <alignment horizontal="right" vertical="center"/>
    </xf>
    <xf numFmtId="49" fontId="12" fillId="131" borderId="130" xfId="0">
      <alignment horizontal="right" vertical="center"/>
    </xf>
    <xf numFmtId="0" fontId="12" fillId="132" borderId="131" xfId="0">
      <alignment horizontal="center" vertical="center"/>
    </xf>
    <xf numFmtId="0" fontId="12" fillId="132" borderId="131" xfId="0">
      <alignment horizontal="center" vertical="center"/>
    </xf>
    <xf numFmtId="49" fontId="12" fillId="131" borderId="130" xfId="0">
      <alignment horizontal="right" vertical="center"/>
    </xf>
    <xf numFmtId="0" fontId="12" fillId="132" borderId="131" xfId="0">
      <alignment horizontal="center" vertical="center"/>
    </xf>
    <xf numFmtId="0" fontId="12" fillId="132" borderId="131" xfId="0">
      <alignment horizontal="center" vertical="center"/>
    </xf>
    <xf numFmtId="0" fontId="9" fillId="124" borderId="123" xfId="0"/>
    <xf numFmtId="49" fontId="12" fillId="133" borderId="132" xfId="0">
      <alignment horizontal="right" vertical="center"/>
    </xf>
    <xf numFmtId="49" fontId="12" fillId="133" borderId="132" xfId="0">
      <alignment horizontal="right" vertical="center"/>
    </xf>
    <xf numFmtId="49" fontId="12" fillId="133" borderId="132" xfId="0">
      <alignment horizontal="right" vertical="center"/>
    </xf>
    <xf numFmtId="49" fontId="12" fillId="133" borderId="132" xfId="0">
      <alignment horizontal="right" vertical="center"/>
    </xf>
    <xf numFmtId="49" fontId="12" fillId="133" borderId="132" xfId="0">
      <alignment horizontal="right" vertical="center"/>
    </xf>
    <xf numFmtId="49" fontId="12" fillId="133" borderId="132" xfId="0">
      <alignment horizontal="right" vertical="center"/>
    </xf>
    <xf numFmtId="49" fontId="12" fillId="134" borderId="133" xfId="0">
      <alignment horizontal="right" vertical="center"/>
    </xf>
    <xf numFmtId="49" fontId="12" fillId="135" borderId="134" xfId="0">
      <alignment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49" fontId="12" fillId="135" borderId="134" xfId="0">
      <alignment vertical="center"/>
    </xf>
    <xf numFmtId="179" fontId="5" fillId="111" borderId="110" xfId="0">
      <alignment horizontal="right" vertical="center"/>
    </xf>
    <xf numFmtId="179" fontId="5" fillId="111" borderId="110" xfId="0">
      <alignment horizontal="right" vertical="center"/>
    </xf>
    <xf numFmtId="49" fontId="12" fillId="135" borderId="134" xfId="0">
      <alignment vertical="center"/>
    </xf>
    <xf numFmtId="179" fontId="5" fillId="111" borderId="110" xfId="0">
      <alignment horizontal="right" vertical="center"/>
    </xf>
    <xf numFmtId="49" fontId="12" fillId="135" borderId="134" xfId="0">
      <alignment vertical="center"/>
    </xf>
    <xf numFmtId="49" fontId="12" fillId="135" borderId="134" xfId="0">
      <alignment vertical="center"/>
    </xf>
    <xf numFmtId="179" fontId="5" fillId="111" borderId="110" xfId="0">
      <alignment horizontal="right" vertical="center"/>
    </xf>
    <xf numFmtId="49" fontId="12" fillId="135" borderId="134" xfId="0">
      <alignment vertical="center"/>
    </xf>
    <xf numFmtId="179" fontId="5" fillId="111" borderId="110" xfId="0">
      <alignment horizontal="right" vertical="center"/>
    </xf>
    <xf numFmtId="49" fontId="12" fillId="135" borderId="134" xfId="0">
      <alignment vertical="center"/>
    </xf>
    <xf numFmtId="49" fontId="12" fillId="135" borderId="134" xfId="0">
      <alignment vertical="center"/>
    </xf>
    <xf numFmtId="49" fontId="12" fillId="135" borderId="134" xfId="0">
      <alignment vertical="center"/>
    </xf>
    <xf numFmtId="49" fontId="12" fillId="123" borderId="122" xfId="0">
      <alignment horizontal="center" vertical="center"/>
    </xf>
    <xf numFmtId="49" fontId="12" fillId="136" borderId="135" xfId="0">
      <alignment horizontal="center" vertical="center"/>
    </xf>
    <xf numFmtId="49" fontId="12" fillId="136" borderId="135" xfId="0">
      <alignment horizontal="center" vertical="center"/>
    </xf>
    <xf numFmtId="49" fontId="12" fillId="136" borderId="135" xfId="0">
      <alignment horizontal="center" vertical="center"/>
    </xf>
    <xf numFmtId="49" fontId="12" fillId="136" borderId="135" xfId="0">
      <alignment horizontal="center" vertical="center"/>
    </xf>
    <xf numFmtId="49" fontId="12" fillId="136" borderId="135" xfId="0">
      <alignment horizontal="center" vertical="center"/>
    </xf>
    <xf numFmtId="49" fontId="12" fillId="136" borderId="135" xfId="0">
      <alignment horizontal="center" vertical="center"/>
    </xf>
    <xf numFmtId="49" fontId="12" fillId="136" borderId="135" xfId="0">
      <alignment horizontal="center" vertical="center"/>
    </xf>
    <xf numFmtId="49" fontId="12" fillId="137" borderId="136" xfId="0">
      <alignment horizontal="right"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2" fillId="55" borderId="54" xfId="0">
      <alignment vertical="center"/>
    </xf>
    <xf numFmtId="49" fontId="17" fillId="138" borderId="137" xfId="0">
      <alignment horizontal="center" vertical="center"/>
    </xf>
    <xf numFmtId="0" fontId="17" fillId="117" borderId="116" xfId="0">
      <alignment horizontal="center" vertical="center"/>
    </xf>
    <xf numFmtId="0" fontId="17" fillId="117" borderId="116" xfId="0">
      <alignment horizontal="center" vertical="center"/>
    </xf>
    <xf numFmtId="0" fontId="17" fillId="117" borderId="116" xfId="0">
      <alignment horizontal="center" vertical="center"/>
    </xf>
    <xf numFmtId="0" fontId="17" fillId="117" borderId="116" xfId="0">
      <alignment horizontal="center" vertical="center"/>
    </xf>
    <xf numFmtId="0" fontId="17" fillId="117" borderId="116" xfId="0">
      <alignment horizontal="center" vertical="center"/>
    </xf>
    <xf numFmtId="0" fontId="17" fillId="117" borderId="116" xfId="0">
      <alignment horizontal="center" vertical="center"/>
    </xf>
    <xf numFmtId="0" fontId="17" fillId="117" borderId="116" xfId="0">
      <alignment horizontal="center" vertical="center"/>
    </xf>
    <xf numFmtId="0" fontId="17" fillId="117" borderId="116" xfId="0">
      <alignment horizontal="center" vertical="center"/>
    </xf>
    <xf numFmtId="0" fontId="17" fillId="117" borderId="116" xfId="0">
      <alignment horizontal="center" vertical="center"/>
    </xf>
    <xf numFmtId="0" fontId="17" fillId="117" borderId="116" xfId="0">
      <alignment horizontal="center" vertical="center"/>
    </xf>
    <xf numFmtId="0" fontId="17" fillId="117" borderId="116" xfId="0">
      <alignment horizontal="center" vertical="center"/>
    </xf>
    <xf numFmtId="0" fontId="17" fillId="117" borderId="116" xfId="0">
      <alignment horizontal="center" vertical="center"/>
    </xf>
    <xf numFmtId="0" fontId="12" fillId="55" borderId="54" xfId="0">
      <alignment vertical="center"/>
    </xf>
    <xf numFmtId="49" fontId="12" fillId="139" borderId="138" xfId="0">
      <alignment vertical="center"/>
    </xf>
    <xf numFmtId="49" fontId="12" fillId="139" borderId="138" xfId="0">
      <alignment vertical="center"/>
    </xf>
    <xf numFmtId="49" fontId="12" fillId="139" borderId="138" xfId="0">
      <alignment vertical="center"/>
    </xf>
    <xf numFmtId="49" fontId="12" fillId="139" borderId="138" xfId="0">
      <alignment vertical="center"/>
    </xf>
    <xf numFmtId="49" fontId="12" fillId="139" borderId="138" xfId="0">
      <alignment vertical="center"/>
    </xf>
    <xf numFmtId="49" fontId="5" fillId="140" borderId="139" xfId="0">
      <alignment vertical="center"/>
    </xf>
    <xf numFmtId="49" fontId="5" fillId="140" borderId="139" xfId="0">
      <alignment vertical="center"/>
    </xf>
    <xf numFmtId="49" fontId="5" fillId="140" borderId="139" xfId="0">
      <alignment vertical="center"/>
    </xf>
    <xf numFmtId="49" fontId="5" fillId="140" borderId="139" xfId="0">
      <alignment vertical="center"/>
    </xf>
    <xf numFmtId="49" fontId="12" fillId="139" borderId="138" xfId="0">
      <alignment vertical="center"/>
    </xf>
    <xf numFmtId="49" fontId="12" fillId="139" borderId="138" xfId="0">
      <alignment vertical="center"/>
    </xf>
    <xf numFmtId="49" fontId="12" fillId="139" borderId="138" xfId="0">
      <alignment vertical="center"/>
    </xf>
    <xf numFmtId="49" fontId="12" fillId="141" borderId="140" xfId="0">
      <alignment horizontal="right" vertical="center"/>
    </xf>
    <xf numFmtId="0" fontId="12" fillId="55" borderId="54" xfId="0">
      <alignment vertical="center"/>
    </xf>
    <xf numFmtId="49" fontId="12" fillId="142" borderId="141" xfId="0">
      <alignment vertical="center"/>
    </xf>
    <xf numFmtId="49" fontId="12" fillId="142" borderId="141" xfId="0">
      <alignment vertical="center"/>
    </xf>
    <xf numFmtId="49" fontId="12" fillId="142" borderId="141" xfId="0">
      <alignment vertical="center"/>
    </xf>
    <xf numFmtId="49" fontId="12" fillId="142" borderId="141" xfId="0">
      <alignment vertical="center"/>
    </xf>
    <xf numFmtId="49" fontId="12" fillId="142" borderId="141" xfId="0">
      <alignment vertical="center"/>
    </xf>
    <xf numFmtId="49" fontId="5" fillId="143" borderId="142" xfId="0">
      <alignment vertical="center"/>
    </xf>
    <xf numFmtId="49" fontId="5" fillId="143" borderId="142" xfId="0">
      <alignment vertical="center"/>
    </xf>
    <xf numFmtId="49" fontId="5" fillId="143" borderId="142" xfId="0">
      <alignment vertical="center"/>
    </xf>
    <xf numFmtId="49" fontId="5" fillId="143" borderId="142" xfId="0">
      <alignment vertical="center"/>
    </xf>
    <xf numFmtId="49" fontId="12" fillId="142" borderId="141" xfId="0">
      <alignment vertical="center"/>
    </xf>
    <xf numFmtId="49" fontId="12" fillId="142" borderId="141" xfId="0">
      <alignment vertical="center"/>
    </xf>
    <xf numFmtId="49" fontId="12" fillId="144" borderId="143" xfId="0">
      <alignment horizontal="right" vertical="center"/>
    </xf>
    <xf numFmtId="49" fontId="12" fillId="144" borderId="143" xfId="0">
      <alignment horizontal="right" vertical="center"/>
    </xf>
    <xf numFmtId="0" fontId="12" fillId="145" borderId="144" xfId="0">
      <alignment horizontal="center" vertical="center"/>
    </xf>
    <xf numFmtId="49" fontId="12" fillId="146" borderId="145" xfId="0">
      <alignment horizontal="center" vertical="center"/>
    </xf>
    <xf numFmtId="49" fontId="12" fillId="146" borderId="14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49" fontId="12" fillId="146" borderId="14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49" fontId="12" fillId="146" borderId="14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147" borderId="146" xfId="0">
      <alignment horizontal="center" vertical="center" wrapText="1"/>
    </xf>
    <xf numFmtId="0" fontId="12" fillId="70" borderId="69" xfId="0">
      <alignment horizontal="center" vertical="center" wrapText="1"/>
    </xf>
    <xf numFmtId="49" fontId="12" fillId="148" borderId="147" xfId="0">
      <alignment horizontal="center" vertical="center" wrapText="1"/>
    </xf>
    <xf numFmtId="49" fontId="12" fillId="148" borderId="147" xfId="0">
      <alignment horizontal="center" vertical="center" wrapText="1"/>
    </xf>
    <xf numFmtId="49" fontId="12" fillId="148" borderId="147" xfId="0">
      <alignment horizontal="center" vertical="center" wrapText="1"/>
    </xf>
    <xf numFmtId="49" fontId="12" fillId="148" borderId="147" xfId="0">
      <alignment horizontal="center" vertical="center" wrapText="1"/>
    </xf>
    <xf numFmtId="49" fontId="12" fillId="148" borderId="147" xfId="0">
      <alignment horizontal="center" vertical="center" wrapText="1"/>
    </xf>
    <xf numFmtId="49" fontId="12" fillId="148" borderId="147" xfId="0">
      <alignment horizontal="center" vertical="center" wrapText="1"/>
    </xf>
    <xf numFmtId="49" fontId="12" fillId="148" borderId="147" xfId="0">
      <alignment horizontal="center" vertical="center" wrapText="1"/>
    </xf>
    <xf numFmtId="49" fontId="12" fillId="148" borderId="147" xfId="0">
      <alignment horizontal="center" vertical="center" wrapText="1"/>
    </xf>
    <xf numFmtId="49" fontId="12" fillId="148" borderId="147" xfId="0">
      <alignment horizontal="center" vertical="center" wrapText="1"/>
    </xf>
    <xf numFmtId="49" fontId="12" fillId="148" borderId="147" xfId="0">
      <alignment horizontal="center" vertical="center" wrapText="1"/>
    </xf>
    <xf numFmtId="49" fontId="12" fillId="148" borderId="147" xfId="0">
      <alignment horizontal="center" vertical="center" wrapText="1"/>
    </xf>
    <xf numFmtId="49" fontId="12" fillId="148" borderId="147" xfId="0">
      <alignment horizontal="center" vertical="center" wrapText="1"/>
    </xf>
    <xf numFmtId="0" fontId="12" fillId="74" borderId="73" xfId="0">
      <alignment vertical="center"/>
    </xf>
    <xf numFmtId="49" fontId="12" fillId="149" borderId="148" xfId="0">
      <alignment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9" fillId="83" borderId="82" xfId="0"/>
    <xf numFmtId="49" fontId="12" fillId="149" borderId="148" xfId="0">
      <alignment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9" fillId="83" borderId="82" xfId="0"/>
    <xf numFmtId="49" fontId="12" fillId="149" borderId="148" xfId="0">
      <alignment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179" fontId="12" fillId="150" borderId="149" xfId="0">
      <alignment horizontal="center" vertical="center"/>
    </xf>
    <xf numFmtId="179" fontId="12" fillId="97" borderId="96" xfId="0">
      <alignment horizontal="right" vertical="center"/>
    </xf>
    <xf numFmtId="179" fontId="12" fillId="150" borderId="149" xfId="0">
      <alignment horizontal="center" vertical="center"/>
    </xf>
    <xf numFmtId="179" fontId="12" fillId="97" borderId="96" xfId="0">
      <alignment horizontal="right" vertical="center"/>
    </xf>
    <xf numFmtId="179" fontId="12" fillId="150" borderId="149" xfId="0">
      <alignment horizontal="center"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179" fontId="12" fillId="150" borderId="149" xfId="0">
      <alignment horizontal="center" vertical="center"/>
    </xf>
    <xf numFmtId="179" fontId="12" fillId="150" borderId="149" xfId="0">
      <alignment horizontal="center" vertical="center"/>
    </xf>
    <xf numFmtId="179" fontId="12" fillId="150" borderId="149" xfId="0">
      <alignment horizontal="center" vertical="center"/>
    </xf>
    <xf numFmtId="179" fontId="12" fillId="97" borderId="96" xfId="0">
      <alignment horizontal="right" vertical="center"/>
    </xf>
    <xf numFmtId="179" fontId="12" fillId="150" borderId="149" xfId="0">
      <alignment horizontal="center" vertical="center"/>
    </xf>
    <xf numFmtId="179" fontId="12" fillId="150" borderId="149" xfId="0">
      <alignment horizontal="center" vertical="center"/>
    </xf>
    <xf numFmtId="179" fontId="12" fillId="150" borderId="149" xfId="0">
      <alignment horizontal="center"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49" fontId="12" fillId="146" borderId="145" xfId="0">
      <alignment horizontal="center" vertical="center"/>
    </xf>
    <xf numFmtId="0" fontId="12" fillId="74" borderId="73" xfId="0">
      <alignment vertical="center"/>
    </xf>
    <xf numFmtId="49" fontId="12" fillId="146" borderId="145" xfId="0">
      <alignment horizontal="center" vertical="center"/>
    </xf>
    <xf numFmtId="49" fontId="12" fillId="151" borderId="150" xfId="0">
      <alignment horizontal="right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49" fontId="12" fillId="151" borderId="150" xfId="0">
      <alignment horizontal="right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49" fontId="12" fillId="151" borderId="150" xfId="0">
      <alignment horizontal="right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152" borderId="151" xfId="0">
      <alignment vertical="center" wrapText="1"/>
    </xf>
    <xf numFmtId="0" fontId="12" fillId="70" borderId="69" xfId="0">
      <alignment horizontal="center" vertical="center" wrapText="1"/>
    </xf>
    <xf numFmtId="49" fontId="12" fillId="151" borderId="150" xfId="0">
      <alignment horizontal="right" vertical="center"/>
    </xf>
    <xf numFmtId="49" fontId="12" fillId="151" borderId="150" xfId="0">
      <alignment horizontal="right" vertical="center"/>
    </xf>
    <xf numFmtId="49" fontId="12" fillId="151" borderId="150" xfId="0">
      <alignment horizontal="right" vertical="center"/>
    </xf>
    <xf numFmtId="49" fontId="12" fillId="151" borderId="150" xfId="0">
      <alignment horizontal="right" vertical="center"/>
    </xf>
    <xf numFmtId="49" fontId="12" fillId="151" borderId="150" xfId="0">
      <alignment horizontal="right" vertical="center"/>
    </xf>
    <xf numFmtId="49" fontId="12" fillId="151" borderId="150" xfId="0">
      <alignment horizontal="right" vertical="center"/>
    </xf>
    <xf numFmtId="49" fontId="12" fillId="151" borderId="150" xfId="0">
      <alignment horizontal="right" vertical="center"/>
    </xf>
    <xf numFmtId="49" fontId="12" fillId="151" borderId="150" xfId="0">
      <alignment horizontal="right" vertical="center"/>
    </xf>
    <xf numFmtId="49" fontId="12" fillId="151" borderId="150" xfId="0">
      <alignment horizontal="right" vertical="center"/>
    </xf>
    <xf numFmtId="49" fontId="12" fillId="151" borderId="150" xfId="0">
      <alignment horizontal="right" vertical="center"/>
    </xf>
    <xf numFmtId="49" fontId="12" fillId="151" borderId="150" xfId="0">
      <alignment horizontal="right" vertical="center"/>
    </xf>
    <xf numFmtId="49" fontId="12" fillId="151" borderId="150" xfId="0">
      <alignment horizontal="right"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9" fillId="83" borderId="82" xfId="0"/>
    <xf numFmtId="49" fontId="12" fillId="153" borderId="152" xfId="0">
      <alignment horizontal="lef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9" fillId="83" borderId="82" xfId="0"/>
    <xf numFmtId="49" fontId="12" fillId="153" borderId="152" xfId="0">
      <alignment horizontal="lef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9" fillId="83" borderId="82" xfId="0"/>
    <xf numFmtId="49" fontId="12" fillId="153" borderId="152" xfId="0">
      <alignment horizontal="left" vertical="center"/>
    </xf>
    <xf numFmtId="179" fontId="12" fillId="150" borderId="149" xfId="0">
      <alignment horizontal="center" vertical="center"/>
    </xf>
    <xf numFmtId="179" fontId="12" fillId="97" borderId="96" xfId="0">
      <alignment horizontal="right" vertical="center"/>
    </xf>
    <xf numFmtId="179" fontId="12" fillId="150" borderId="149" xfId="0">
      <alignment horizontal="center" vertical="center"/>
    </xf>
    <xf numFmtId="179" fontId="12" fillId="97" borderId="96" xfId="0">
      <alignment horizontal="right" vertical="center"/>
    </xf>
    <xf numFmtId="179" fontId="12" fillId="150" borderId="149" xfId="0">
      <alignment horizontal="center" vertical="center"/>
    </xf>
    <xf numFmtId="0" fontId="9" fillId="83" borderId="82" xfId="0"/>
    <xf numFmtId="49" fontId="12" fillId="154" borderId="153" xfId="0">
      <alignment horizontal="left" vertical="center"/>
    </xf>
    <xf numFmtId="179" fontId="12" fillId="150" borderId="149" xfId="0">
      <alignment horizontal="center" vertical="center"/>
    </xf>
    <xf numFmtId="179" fontId="12" fillId="97" borderId="96" xfId="0">
      <alignment horizontal="right" vertical="center"/>
    </xf>
    <xf numFmtId="179" fontId="12" fillId="150" borderId="149" xfId="0">
      <alignment horizontal="center" vertical="center"/>
    </xf>
    <xf numFmtId="179" fontId="12" fillId="97" borderId="96" xfId="0">
      <alignment horizontal="right" vertical="center"/>
    </xf>
    <xf numFmtId="179" fontId="12" fillId="150" borderId="149" xfId="0">
      <alignment horizontal="center" vertical="center"/>
    </xf>
    <xf numFmtId="0" fontId="12" fillId="74" borderId="73" xfId="0">
      <alignment vertical="center"/>
    </xf>
    <xf numFmtId="49" fontId="12" fillId="155" borderId="154" xfId="0">
      <alignment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179" fontId="12" fillId="150" borderId="149" xfId="0">
      <alignment horizontal="center" vertical="center"/>
    </xf>
    <xf numFmtId="179" fontId="12" fillId="150" borderId="149" xfId="0">
      <alignment horizontal="center" vertical="center"/>
    </xf>
    <xf numFmtId="179" fontId="12" fillId="150" borderId="149" xfId="0">
      <alignment horizontal="center" vertical="center"/>
    </xf>
    <xf numFmtId="179" fontId="12" fillId="97" borderId="96" xfId="0">
      <alignment horizontal="right" vertical="center"/>
    </xf>
    <xf numFmtId="179" fontId="12" fillId="150" borderId="149" xfId="0">
      <alignment horizontal="center" vertical="center"/>
    </xf>
    <xf numFmtId="179" fontId="12" fillId="150" borderId="149" xfId="0">
      <alignment horizontal="center" vertical="center"/>
    </xf>
    <xf numFmtId="179" fontId="12" fillId="150" borderId="149" xfId="0">
      <alignment horizontal="center"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0" fontId="12" fillId="74" borderId="73" xfId="0">
      <alignment vertical="center"/>
    </xf>
    <xf numFmtId="49" fontId="12" fillId="149" borderId="148" xfId="0">
      <alignment vertical="center"/>
    </xf>
    <xf numFmtId="0" fontId="12" fillId="74" borderId="73" xfId="0">
      <alignment vertical="center"/>
    </xf>
    <xf numFmtId="49" fontId="12" fillId="146" borderId="145" xfId="0">
      <alignment horizontal="center" vertical="center"/>
    </xf>
    <xf numFmtId="0" fontId="12" fillId="55" borderId="54" xfId="0">
      <alignment vertical="center"/>
    </xf>
    <xf numFmtId="49" fontId="12" fillId="156" borderId="155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12" fillId="103" borderId="102" xfId="0">
      <alignment horizontal="right" vertical="center"/>
    </xf>
    <xf numFmtId="0" fontId="17" fillId="117" borderId="116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9" fillId="158" borderId="157" xfId="0">
      <alignment horizontal="center" vertical="center"/>
    </xf>
    <xf numFmtId="0" fontId="9" fillId="158" borderId="157" xfId="0">
      <alignment horizontal="center" vertical="center"/>
    </xf>
    <xf numFmtId="0" fontId="9" fillId="158" borderId="157" xfId="0">
      <alignment horizontal="center" vertical="center"/>
    </xf>
    <xf numFmtId="0" fontId="9" fillId="158" borderId="157" xfId="0">
      <alignment horizontal="center" vertical="center"/>
    </xf>
    <xf numFmtId="0" fontId="9" fillId="158" borderId="157" xfId="0">
      <alignment horizontal="center" vertical="center"/>
    </xf>
    <xf numFmtId="0" fontId="9" fillId="158" borderId="157" xfId="0">
      <alignment horizontal="center" vertical="center"/>
    </xf>
    <xf numFmtId="0" fontId="9" fillId="158" borderId="157" xfId="0">
      <alignment horizontal="center" vertical="center"/>
    </xf>
    <xf numFmtId="0" fontId="9" fillId="158" borderId="157" xfId="0">
      <alignment horizontal="center" vertical="center"/>
    </xf>
    <xf numFmtId="0" fontId="9" fillId="158" borderId="157" xfId="0">
      <alignment horizontal="center" vertical="center"/>
    </xf>
    <xf numFmtId="0" fontId="9" fillId="158" borderId="157" xfId="0">
      <alignment horizontal="center" vertical="center"/>
    </xf>
    <xf numFmtId="0" fontId="9" fillId="158" borderId="157" xfId="0">
      <alignment horizontal="center" vertical="center"/>
    </xf>
    <xf numFmtId="0" fontId="9" fillId="158" borderId="157" xfId="0">
      <alignment horizontal="center" vertical="center"/>
    </xf>
    <xf numFmtId="0" fontId="5" fillId="23" borderId="22" xfId="0">
      <alignment horizontal="right" vertical="center"/>
    </xf>
    <xf numFmtId="0" fontId="5" fillId="159" borderId="158" xfId="0"/>
    <xf numFmtId="0" fontId="9" fillId="63" borderId="62" xfId="0"/>
    <xf numFmtId="0" fontId="9" fillId="63" borderId="62" xfId="0"/>
    <xf numFmtId="0" fontId="9" fillId="63" borderId="62" xfId="0"/>
    <xf numFmtId="0" fontId="9" fillId="63" borderId="62" xfId="0"/>
    <xf numFmtId="0" fontId="9" fillId="63" borderId="62" xfId="0"/>
    <xf numFmtId="0" fontId="9" fillId="63" borderId="62" xfId="0"/>
    <xf numFmtId="0" fontId="9" fillId="63" borderId="62" xfId="0"/>
    <xf numFmtId="0" fontId="9" fillId="63" borderId="62" xfId="0"/>
    <xf numFmtId="0" fontId="9" fillId="63" borderId="62" xfId="0"/>
    <xf numFmtId="0" fontId="9" fillId="63" borderId="62" xfId="0"/>
    <xf numFmtId="0" fontId="9" fillId="63" borderId="62" xfId="0"/>
    <xf numFmtId="0" fontId="5" fillId="160" borderId="159" xfId="0">
      <alignment horizontal="right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9" fillId="114" borderId="113" xfId="0">
      <alignment horizontal="center" vertical="center"/>
    </xf>
    <xf numFmtId="0" fontId="9" fillId="114" borderId="113" xfId="0">
      <alignment horizontal="center" vertical="center"/>
    </xf>
    <xf numFmtId="0" fontId="9" fillId="114" borderId="113" xfId="0">
      <alignment horizontal="center" vertical="center"/>
    </xf>
    <xf numFmtId="0" fontId="5" fillId="108" borderId="107" xfId="0">
      <alignment horizontal="center" vertical="center"/>
    </xf>
    <xf numFmtId="0" fontId="9" fillId="114" borderId="113" xfId="0">
      <alignment horizontal="center" vertical="center"/>
    </xf>
    <xf numFmtId="0" fontId="9" fillId="114" borderId="113" xfId="0">
      <alignment horizontal="center" vertical="center"/>
    </xf>
    <xf numFmtId="0" fontId="9" fillId="114" borderId="113" xfId="0">
      <alignment horizontal="center" vertical="center"/>
    </xf>
    <xf numFmtId="0" fontId="5" fillId="108" borderId="107" xfId="0">
      <alignment horizontal="center" vertical="center"/>
    </xf>
    <xf numFmtId="0" fontId="9" fillId="114" borderId="113" xfId="0">
      <alignment horizontal="center" vertical="center"/>
    </xf>
    <xf numFmtId="0" fontId="9" fillId="114" borderId="113" xfId="0">
      <alignment horizontal="center" vertical="center"/>
    </xf>
    <xf numFmtId="0" fontId="9" fillId="114" borderId="113" xfId="0">
      <alignment horizontal="center" vertical="center"/>
    </xf>
    <xf numFmtId="0" fontId="9" fillId="114" borderId="113" xfId="0">
      <alignment horizontal="center" vertical="center"/>
    </xf>
    <xf numFmtId="0" fontId="5" fillId="108" borderId="107" xfId="0">
      <alignment horizontal="center" vertical="center"/>
    </xf>
    <xf numFmtId="0" fontId="5" fillId="161" borderId="160" xfId="0">
      <alignment horizontal="center" vertical="center" wrapText="1"/>
    </xf>
    <xf numFmtId="0" fontId="5" fillId="161" borderId="160" xfId="0">
      <alignment horizontal="center" vertical="center" wrapText="1"/>
    </xf>
    <xf numFmtId="0" fontId="5" fillId="161" borderId="160" xfId="0">
      <alignment horizontal="center" vertical="center" wrapText="1"/>
    </xf>
    <xf numFmtId="0" fontId="5" fillId="108" borderId="107" xfId="0">
      <alignment horizontal="center" vertical="center"/>
    </xf>
    <xf numFmtId="0" fontId="5" fillId="161" borderId="160" xfId="0">
      <alignment horizontal="center" vertical="center" wrapText="1"/>
    </xf>
    <xf numFmtId="0" fontId="5" fillId="161" borderId="160" xfId="0">
      <alignment horizontal="center" vertical="center" wrapText="1"/>
    </xf>
    <xf numFmtId="0" fontId="5" fillId="161" borderId="160" xfId="0">
      <alignment horizontal="center" vertical="center" wrapText="1"/>
    </xf>
    <xf numFmtId="0" fontId="5" fillId="108" borderId="107" xfId="0">
      <alignment horizontal="center" vertical="center"/>
    </xf>
    <xf numFmtId="0" fontId="5" fillId="161" borderId="160" xfId="0">
      <alignment horizontal="center" vertical="center" wrapText="1"/>
    </xf>
    <xf numFmtId="0" fontId="5" fillId="161" borderId="160" xfId="0">
      <alignment horizontal="center" vertical="center" wrapText="1"/>
    </xf>
    <xf numFmtId="0" fontId="5" fillId="161" borderId="160" xfId="0">
      <alignment horizontal="center" vertical="center" wrapText="1"/>
    </xf>
    <xf numFmtId="0" fontId="5" fillId="109" borderId="108" xfId="0">
      <alignment vertical="center"/>
    </xf>
    <xf numFmtId="179" fontId="5" fillId="286" borderId="161" xfId="0" applyFill="1"/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12" borderId="111" xfId="0">
      <alignment vertical="center" wrapText="1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49" fontId="5" fillId="164" borderId="163" xfId="0">
      <alignment horizontal="center" vertical="center"/>
    </xf>
    <xf numFmtId="49" fontId="5" fillId="165" borderId="164" xfId="0">
      <alignment horizont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49" fontId="5" fillId="165" borderId="164" xfId="0">
      <alignment horizont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49" fontId="5" fillId="165" borderId="164" xfId="0">
      <alignment horizont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9" fillId="114" borderId="113" xfId="0">
      <alignment horizontal="center" vertical="center"/>
    </xf>
    <xf numFmtId="49" fontId="5" fillId="165" borderId="164" xfId="0">
      <alignment horizontal="center"/>
    </xf>
    <xf numFmtId="0" fontId="5" fillId="161" borderId="160" xfId="0">
      <alignment horizontal="center" vertical="center" wrapText="1"/>
    </xf>
    <xf numFmtId="0" fontId="5" fillId="161" borderId="160" xfId="0">
      <alignment horizontal="center" vertical="center" wrapText="1"/>
    </xf>
    <xf numFmtId="0" fontId="5" fillId="161" borderId="160" xfId="0">
      <alignment horizontal="center" vertical="center" wrapText="1"/>
    </xf>
    <xf numFmtId="0" fontId="5" fillId="108" borderId="107" xfId="0">
      <alignment horizontal="center" vertical="center"/>
    </xf>
    <xf numFmtId="0" fontId="5" fillId="161" borderId="160" xfId="0">
      <alignment horizontal="center" vertical="center" wrapText="1"/>
    </xf>
    <xf numFmtId="0" fontId="5" fillId="161" borderId="160" xfId="0">
      <alignment horizontal="center" vertical="center" wrapText="1"/>
    </xf>
    <xf numFmtId="0" fontId="5" fillId="161" borderId="160" xfId="0">
      <alignment horizontal="center" vertical="center" wrapText="1"/>
    </xf>
    <xf numFmtId="0" fontId="5" fillId="108" borderId="107" xfId="0">
      <alignment horizontal="center" vertical="center"/>
    </xf>
    <xf numFmtId="0" fontId="5" fillId="161" borderId="160" xfId="0">
      <alignment horizontal="center" vertical="center" wrapText="1"/>
    </xf>
    <xf numFmtId="0" fontId="5" fillId="161" borderId="160" xfId="0">
      <alignment horizontal="center" vertical="center" wrapText="1"/>
    </xf>
    <xf numFmtId="0" fontId="5" fillId="161" borderId="160" xfId="0">
      <alignment horizontal="center" vertical="center" wrapText="1"/>
    </xf>
    <xf numFmtId="0" fontId="5" fillId="109" borderId="108" xfId="0">
      <alignment vertical="center"/>
    </xf>
    <xf numFmtId="179" fontId="20" fillId="286" borderId="165" xfId="0" applyFill="1"/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179" fontId="5" fillId="163" borderId="162" xfId="0"/>
    <xf numFmtId="179" fontId="5" fillId="163" borderId="162" xfId="0"/>
    <xf numFmtId="179" fontId="5" fillId="163" borderId="162" xfId="0"/>
    <xf numFmtId="0" fontId="5" fillId="109" borderId="108" xfId="0">
      <alignment vertical="center"/>
    </xf>
    <xf numFmtId="0" fontId="5" fillId="109" borderId="108" xfId="0">
      <alignment vertical="center"/>
    </xf>
    <xf numFmtId="0" fontId="5" fillId="109" borderId="108" xfId="0">
      <alignment vertical="center"/>
    </xf>
    <xf numFmtId="0" fontId="5" fillId="109" borderId="108" xfId="0">
      <alignment vertical="center"/>
    </xf>
    <xf numFmtId="0" fontId="9" fillId="167" borderId="166" xfId="0">
      <alignment vertical="center"/>
    </xf>
    <xf numFmtId="0" fontId="9" fillId="167" borderId="166" xfId="0">
      <alignment vertical="center"/>
    </xf>
    <xf numFmtId="0" fontId="9" fillId="167" borderId="166" xfId="0">
      <alignment vertical="center"/>
    </xf>
    <xf numFmtId="0" fontId="9" fillId="167" borderId="166" xfId="0">
      <alignment vertical="center"/>
    </xf>
    <xf numFmtId="0" fontId="9" fillId="167" borderId="166" xfId="0">
      <alignment vertical="center"/>
    </xf>
    <xf numFmtId="0" fontId="9" fillId="167" borderId="166" xfId="0">
      <alignment vertical="center"/>
    </xf>
    <xf numFmtId="0" fontId="9" fillId="167" borderId="166" xfId="0">
      <alignment vertical="center"/>
    </xf>
    <xf numFmtId="0" fontId="9" fillId="167" borderId="166" xfId="0">
      <alignment vertical="center"/>
    </xf>
    <xf numFmtId="0" fontId="9" fillId="167" borderId="166" xfId="0">
      <alignment vertical="center"/>
    </xf>
    <xf numFmtId="0" fontId="9" fillId="167" borderId="166" xfId="0">
      <alignment vertical="center"/>
    </xf>
    <xf numFmtId="0" fontId="9" fillId="167" borderId="166" xfId="0">
      <alignment vertical="center"/>
    </xf>
    <xf numFmtId="0" fontId="9" fillId="167" borderId="166" xfId="0">
      <alignment vertical="center"/>
    </xf>
    <xf numFmtId="0" fontId="5" fillId="94" borderId="93" xfId="0">
      <alignment horizontal="right"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5" fillId="26" borderId="25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5" fillId="26" borderId="25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8" fillId="27" borderId="26" xfId="0">
      <alignment horizontal="center" vertical="center"/>
    </xf>
    <xf numFmtId="0" fontId="14" fillId="95" borderId="94" xfId="0">
      <alignment horizontal="center" vertical="center"/>
    </xf>
    <xf numFmtId="0" fontId="5" fillId="26" borderId="25" xfId="0">
      <alignment vertical="center"/>
    </xf>
    <xf numFmtId="0" fontId="14" fillId="95" borderId="94" xfId="0">
      <alignment horizontal="center" vertical="center"/>
    </xf>
    <xf numFmtId="0" fontId="14" fillId="95" borderId="94" xfId="0">
      <alignment horizontal="center" vertical="center"/>
    </xf>
    <xf numFmtId="0" fontId="14" fillId="95" borderId="94" xfId="0">
      <alignment horizontal="center" vertical="center"/>
    </xf>
    <xf numFmtId="0" fontId="5" fillId="26" borderId="25" xfId="0">
      <alignment vertical="center"/>
    </xf>
    <xf numFmtId="0" fontId="14" fillId="95" borderId="94" xfId="0">
      <alignment horizontal="center"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5" fillId="26" borderId="25" xfId="0">
      <alignment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5" fillId="26" borderId="25" xfId="0">
      <alignment vertical="center"/>
    </xf>
    <xf numFmtId="0" fontId="12" fillId="56" borderId="55" xfId="0">
      <alignment horizontal="right" vertical="center"/>
    </xf>
    <xf numFmtId="0" fontId="12" fillId="55" borderId="54" xfId="0">
      <alignment vertical="center"/>
    </xf>
    <xf numFmtId="0" fontId="12" fillId="59" borderId="58" xfId="0">
      <alignment vertical="center"/>
    </xf>
    <xf numFmtId="0" fontId="12" fillId="59" borderId="58" xfId="0">
      <alignment vertical="center"/>
    </xf>
    <xf numFmtId="0" fontId="5" fillId="58" borderId="57" xfId="0">
      <alignment vertical="center"/>
    </xf>
    <xf numFmtId="0" fontId="12" fillId="59" borderId="58" xfId="0">
      <alignment vertical="center"/>
    </xf>
    <xf numFmtId="0" fontId="12" fillId="59" borderId="58" xfId="0">
      <alignment vertical="center"/>
    </xf>
    <xf numFmtId="0" fontId="12" fillId="60" borderId="59" xfId="0">
      <alignment horizontal="right" vertical="center"/>
    </xf>
    <xf numFmtId="0" fontId="5" fillId="168" borderId="167" xfId="0">
      <alignment horizontal="right" vertical="center"/>
    </xf>
    <xf numFmtId="0" fontId="12" fillId="60" borderId="59" xfId="0">
      <alignment horizontal="right" vertical="center"/>
    </xf>
    <xf numFmtId="0" fontId="12" fillId="145" borderId="144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74" borderId="73" xfId="0">
      <alignment vertical="center"/>
    </xf>
    <xf numFmtId="0" fontId="12" fillId="84" borderId="83" xfId="0">
      <alignment vertical="center"/>
    </xf>
    <xf numFmtId="179" fontId="12" fillId="286" borderId="168" xfId="0" applyFill="1">
      <alignment vertical="center"/>
    </xf>
    <xf numFmtId="179" fontId="12" fillId="170" borderId="169" xfId="0">
      <alignment vertical="center"/>
    </xf>
    <xf numFmtId="0" fontId="12" fillId="82" borderId="81" xfId="0">
      <alignment vertical="center"/>
    </xf>
    <xf numFmtId="179" fontId="12" fillId="286" borderId="170" xfId="0" applyFill="1">
      <alignment vertical="center"/>
    </xf>
    <xf numFmtId="179" fontId="12" fillId="172" borderId="171" xfId="0">
      <alignment vertical="center"/>
    </xf>
    <xf numFmtId="0" fontId="9" fillId="98" borderId="97" xfId="0"/>
    <xf numFmtId="0" fontId="9" fillId="114" borderId="113" xfId="0">
      <alignment horizontal="center" vertical="center"/>
    </xf>
    <xf numFmtId="0" fontId="9" fillId="173" borderId="172" xfId="0">
      <alignment vertical="center"/>
    </xf>
    <xf numFmtId="0" fontId="9" fillId="173" borderId="172" xfId="0">
      <alignment vertical="center"/>
    </xf>
    <xf numFmtId="0" fontId="9" fillId="174" borderId="173" xfId="0">
      <alignment vertical="center"/>
    </xf>
    <xf numFmtId="0" fontId="12" fillId="84" borderId="83" xfId="0">
      <alignment vertical="center"/>
    </xf>
    <xf numFmtId="179" fontId="12" fillId="172" borderId="171" xfId="0">
      <alignment vertical="center"/>
    </xf>
    <xf numFmtId="0" fontId="12" fillId="74" borderId="73" xfId="0">
      <alignment vertical="center"/>
    </xf>
    <xf numFmtId="0" fontId="12" fillId="75" borderId="74" xfId="0">
      <alignment vertical="center"/>
    </xf>
    <xf numFmtId="179" fontId="12" fillId="172" borderId="171" xfId="0">
      <alignment vertical="center"/>
    </xf>
    <xf numFmtId="0" fontId="12" fillId="75" borderId="74" xfId="0">
      <alignment vertical="center"/>
    </xf>
    <xf numFmtId="179" fontId="12" fillId="172" borderId="17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172" borderId="171" xfId="0">
      <alignment vertical="center"/>
    </xf>
    <xf numFmtId="0" fontId="12" fillId="82" borderId="81" xfId="0">
      <alignment vertical="center"/>
    </xf>
    <xf numFmtId="179" fontId="12" fillId="172" borderId="17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172" borderId="171" xfId="0">
      <alignment vertical="center"/>
    </xf>
    <xf numFmtId="0" fontId="12" fillId="82" borderId="81" xfId="0">
      <alignment vertical="center"/>
    </xf>
    <xf numFmtId="179" fontId="12" fillId="172" borderId="17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172" borderId="171" xfId="0">
      <alignment vertical="center"/>
    </xf>
    <xf numFmtId="0" fontId="12" fillId="82" borderId="81" xfId="0">
      <alignment vertical="center"/>
    </xf>
    <xf numFmtId="179" fontId="12" fillId="172" borderId="17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172" borderId="171" xfId="0">
      <alignment vertical="center"/>
    </xf>
    <xf numFmtId="0" fontId="12" fillId="82" borderId="81" xfId="0">
      <alignment vertical="center"/>
    </xf>
    <xf numFmtId="179" fontId="12" fillId="172" borderId="17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96" borderId="95" xfId="0">
      <alignment horizontal="center" vertical="center"/>
    </xf>
    <xf numFmtId="179" fontId="12" fillId="172" borderId="171" xfId="0">
      <alignment vertical="center"/>
    </xf>
    <xf numFmtId="179" fontId="12" fillId="172" borderId="171" xfId="0">
      <alignment vertical="center"/>
    </xf>
    <xf numFmtId="179" fontId="12" fillId="172" borderId="171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172" borderId="171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55" borderId="54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5" fillId="26" borderId="25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5" fillId="26" borderId="25" xfId="0">
      <alignment vertical="center"/>
    </xf>
    <xf numFmtId="0" fontId="12" fillId="103" borderId="102" xfId="0">
      <alignment horizontal="right"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5" fillId="26" borderId="25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5" fillId="26" borderId="25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8" fillId="27" borderId="26" xfId="0">
      <alignment horizontal="center" vertical="center"/>
    </xf>
    <xf numFmtId="0" fontId="12" fillId="175" borderId="174" xfId="0">
      <alignment horizontal="center" vertical="center"/>
    </xf>
    <xf numFmtId="0" fontId="5" fillId="26" borderId="25" xfId="0">
      <alignment vertical="center"/>
    </xf>
    <xf numFmtId="0" fontId="12" fillId="175" borderId="174" xfId="0">
      <alignment horizontal="center" vertical="center"/>
    </xf>
    <xf numFmtId="0" fontId="12" fillId="175" borderId="174" xfId="0">
      <alignment horizontal="center" vertical="center"/>
    </xf>
    <xf numFmtId="0" fontId="12" fillId="175" borderId="174" xfId="0">
      <alignment horizontal="center" vertical="center"/>
    </xf>
    <xf numFmtId="0" fontId="5" fillId="26" borderId="25" xfId="0">
      <alignment vertical="center"/>
    </xf>
    <xf numFmtId="0" fontId="12" fillId="175" borderId="174" xfId="0">
      <alignment horizontal="center" vertical="center"/>
    </xf>
    <xf numFmtId="0" fontId="14" fillId="89" borderId="88" xfId="0">
      <alignment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5" fillId="26" borderId="25" xfId="0">
      <alignment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5" fillId="26" borderId="25" xfId="0">
      <alignment vertical="center"/>
    </xf>
    <xf numFmtId="0" fontId="12" fillId="56" borderId="55" xfId="0">
      <alignment horizontal="right" vertical="center"/>
    </xf>
    <xf numFmtId="0" fontId="14" fillId="89" borderId="88" xfId="0">
      <alignment vertical="center"/>
    </xf>
    <xf numFmtId="0" fontId="12" fillId="59" borderId="58" xfId="0">
      <alignment vertical="center"/>
    </xf>
    <xf numFmtId="0" fontId="12" fillId="59" borderId="58" xfId="0">
      <alignment vertical="center"/>
    </xf>
    <xf numFmtId="0" fontId="5" fillId="58" borderId="57" xfId="0">
      <alignment vertical="center"/>
    </xf>
    <xf numFmtId="0" fontId="12" fillId="59" borderId="58" xfId="0">
      <alignment vertical="center"/>
    </xf>
    <xf numFmtId="0" fontId="12" fillId="59" borderId="58" xfId="0">
      <alignment vertical="center"/>
    </xf>
    <xf numFmtId="0" fontId="12" fillId="60" borderId="59" xfId="0">
      <alignment horizontal="right" vertical="center"/>
    </xf>
    <xf numFmtId="0" fontId="12" fillId="60" borderId="59" xfId="0">
      <alignment horizontal="right" vertical="center"/>
    </xf>
    <xf numFmtId="0" fontId="12" fillId="60" borderId="59" xfId="0">
      <alignment horizontal="right" vertical="center"/>
    </xf>
    <xf numFmtId="0" fontId="14" fillId="176" borderId="175" xfId="0">
      <alignment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4" fillId="176" borderId="175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4" fillId="176" borderId="175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7" borderId="86" xfId="0">
      <alignment vertical="center" wrapText="1"/>
    </xf>
    <xf numFmtId="179" fontId="12" fillId="97" borderId="96" xfId="0">
      <alignment horizontal="right" vertical="center"/>
    </xf>
    <xf numFmtId="0" fontId="14" fillId="176" borderId="175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4" fillId="176" borderId="175" xfId="0">
      <alignment vertical="center"/>
    </xf>
    <xf numFmtId="0" fontId="12" fillId="96" borderId="95" xfId="0">
      <alignment horizontal="center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9" fillId="83" borderId="82" xfId="0"/>
    <xf numFmtId="0" fontId="12" fillId="96" borderId="95" xfId="0">
      <alignment horizontal="center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9" fillId="83" borderId="82" xfId="0"/>
    <xf numFmtId="0" fontId="12" fillId="96" borderId="95" xfId="0">
      <alignment horizontal="center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9" fillId="83" borderId="82" xfId="0"/>
    <xf numFmtId="0" fontId="12" fillId="96" borderId="95" xfId="0">
      <alignment horizontal="center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4" fillId="176" borderId="175" xfId="0">
      <alignment vertical="center"/>
    </xf>
    <xf numFmtId="0" fontId="12" fillId="96" borderId="95" xfId="0">
      <alignment horizontal="center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4" fillId="176" borderId="175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4" fillId="176" borderId="175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4" fillId="176" borderId="175" xfId="0">
      <alignment vertical="center"/>
    </xf>
    <xf numFmtId="0" fontId="12" fillId="82" borderId="81" xfId="0">
      <alignment vertical="center"/>
    </xf>
    <xf numFmtId="0" fontId="12" fillId="82" borderId="81" xfId="0">
      <alignment vertical="center"/>
    </xf>
    <xf numFmtId="0" fontId="14" fillId="176" borderId="175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4" fillId="176" borderId="175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4" fillId="176" borderId="175" xfId="0">
      <alignment vertical="center"/>
    </xf>
    <xf numFmtId="0" fontId="12" fillId="82" borderId="81" xfId="0">
      <alignment vertical="center"/>
    </xf>
    <xf numFmtId="0" fontId="12" fillId="82" borderId="81" xfId="0">
      <alignment vertical="center"/>
    </xf>
    <xf numFmtId="0" fontId="14" fillId="176" borderId="175" xfId="0">
      <alignment vertical="center"/>
    </xf>
    <xf numFmtId="0" fontId="12" fillId="96" borderId="95" xfId="0">
      <alignment horizontal="center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101" borderId="100" xfId="0">
      <alignment horizontal="right" vertical="center"/>
    </xf>
    <xf numFmtId="0" fontId="12" fillId="82" borderId="81" xfId="0">
      <alignment vertical="center"/>
    </xf>
    <xf numFmtId="0" fontId="14" fillId="176" borderId="175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0" fontId="14" fillId="176" borderId="175" xfId="0">
      <alignment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4" fillId="89" borderId="88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5" fillId="26" borderId="25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5" fillId="26" borderId="25" xfId="0">
      <alignment vertical="center"/>
    </xf>
    <xf numFmtId="0" fontId="12" fillId="103" borderId="102" xfId="0">
      <alignment horizontal="right"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5" fillId="26" borderId="25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5" fillId="26" borderId="25" xfId="0">
      <alignment vertical="center"/>
    </xf>
    <xf numFmtId="0" fontId="14" fillId="89" borderId="88" xfId="0">
      <alignment vertical="center"/>
    </xf>
    <xf numFmtId="0" fontId="14" fillId="89" borderId="88" xfId="0">
      <alignment vertical="center"/>
    </xf>
    <xf numFmtId="0" fontId="8" fillId="27" borderId="26" xfId="0">
      <alignment horizontal="center" vertical="center"/>
    </xf>
    <xf numFmtId="0" fontId="14" fillId="95" borderId="94" xfId="0">
      <alignment horizontal="center" vertical="center"/>
    </xf>
    <xf numFmtId="0" fontId="5" fillId="26" borderId="25" xfId="0">
      <alignment vertical="center"/>
    </xf>
    <xf numFmtId="0" fontId="14" fillId="95" borderId="94" xfId="0">
      <alignment horizontal="center" vertical="center"/>
    </xf>
    <xf numFmtId="0" fontId="14" fillId="95" borderId="94" xfId="0">
      <alignment horizontal="center" vertical="center"/>
    </xf>
    <xf numFmtId="0" fontId="14" fillId="95" borderId="94" xfId="0">
      <alignment horizontal="center" vertical="center"/>
    </xf>
    <xf numFmtId="0" fontId="5" fillId="26" borderId="25" xfId="0">
      <alignment vertical="center"/>
    </xf>
    <xf numFmtId="0" fontId="14" fillId="95" borderId="94" xfId="0">
      <alignment horizontal="center"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5" fillId="26" borderId="25" xfId="0">
      <alignment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12" fillId="55" borderId="54" xfId="0">
      <alignment vertical="center"/>
    </xf>
    <xf numFmtId="0" fontId="5" fillId="26" borderId="25" xfId="0">
      <alignment vertical="center"/>
    </xf>
    <xf numFmtId="0" fontId="12" fillId="56" borderId="55" xfId="0">
      <alignment horizontal="right" vertical="center"/>
    </xf>
    <xf numFmtId="0" fontId="12" fillId="55" borderId="54" xfId="0">
      <alignment vertical="center"/>
    </xf>
    <xf numFmtId="0" fontId="12" fillId="59" borderId="58" xfId="0">
      <alignment vertical="center"/>
    </xf>
    <xf numFmtId="0" fontId="12" fillId="59" borderId="58" xfId="0">
      <alignment vertical="center"/>
    </xf>
    <xf numFmtId="0" fontId="5" fillId="58" borderId="57" xfId="0">
      <alignment vertical="center"/>
    </xf>
    <xf numFmtId="0" fontId="12" fillId="59" borderId="58" xfId="0">
      <alignment vertical="center"/>
    </xf>
    <xf numFmtId="0" fontId="12" fillId="59" borderId="58" xfId="0">
      <alignment vertical="center"/>
    </xf>
    <xf numFmtId="0" fontId="12" fillId="60" borderId="59" xfId="0">
      <alignment horizontal="right" vertical="center"/>
    </xf>
    <xf numFmtId="0" fontId="12" fillId="60" borderId="59" xfId="0">
      <alignment horizontal="right" vertical="center"/>
    </xf>
    <xf numFmtId="0" fontId="12" fillId="60" borderId="59" xfId="0">
      <alignment horizontal="right" vertical="center"/>
    </xf>
    <xf numFmtId="0" fontId="12" fillId="145" borderId="144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96" borderId="95" xfId="0">
      <alignment horizontal="center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177" borderId="176" xfId="0">
      <alignment horizontal="left"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96" borderId="95" xfId="0">
      <alignment horizontal="center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82" borderId="81" xfId="0">
      <alignment vertical="center"/>
    </xf>
    <xf numFmtId="179" fontId="12" fillId="97" borderId="96" xfId="0">
      <alignment horizontal="right" vertical="center"/>
    </xf>
    <xf numFmtId="0" fontId="12" fillId="82" borderId="81" xfId="0">
      <alignment vertical="center"/>
    </xf>
    <xf numFmtId="0" fontId="12" fillId="74" borderId="73" xfId="0">
      <alignment vertical="center"/>
    </xf>
    <xf numFmtId="0" fontId="12" fillId="96" borderId="95" xfId="0">
      <alignment horizontal="center" vertical="center"/>
    </xf>
    <xf numFmtId="0" fontId="12" fillId="96" borderId="95" xfId="0">
      <alignment horizontal="center" vertical="center"/>
    </xf>
    <xf numFmtId="0" fontId="12" fillId="55" borderId="54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5" fillId="26" borderId="25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12" fillId="102" borderId="101" xfId="0">
      <alignment vertical="center"/>
    </xf>
    <xf numFmtId="0" fontId="5" fillId="26" borderId="25" xfId="0">
      <alignment vertical="center"/>
    </xf>
    <xf numFmtId="0" fontId="12" fillId="103" borderId="102" xfId="0">
      <alignment horizontal="right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179" fontId="10" fillId="178" borderId="177" xfId="0">
      <alignment horizontal="center" vertical="center"/>
    </xf>
    <xf numFmtId="179" fontId="10" fillId="178" borderId="177" xfId="0">
      <alignment horizontal="center" vertical="center"/>
    </xf>
    <xf numFmtId="179" fontId="10" fillId="178" borderId="177" xfId="0">
      <alignment horizontal="center" vertical="center"/>
    </xf>
    <xf numFmtId="179" fontId="10" fillId="178" borderId="177" xfId="0">
      <alignment horizontal="center" vertical="center"/>
    </xf>
    <xf numFmtId="179" fontId="10" fillId="178" borderId="177" xfId="0">
      <alignment horizontal="center" vertical="center"/>
    </xf>
    <xf numFmtId="179" fontId="10" fillId="178" borderId="177" xfId="0">
      <alignment horizontal="center" vertical="center"/>
    </xf>
    <xf numFmtId="179" fontId="10" fillId="178" borderId="177" xfId="0">
      <alignment horizontal="center" vertical="center"/>
    </xf>
    <xf numFmtId="179" fontId="10" fillId="178" borderId="177" xfId="0">
      <alignment horizontal="center" vertical="center"/>
    </xf>
    <xf numFmtId="179" fontId="10" fillId="178" borderId="177" xfId="0">
      <alignment horizontal="center" vertical="center"/>
    </xf>
    <xf numFmtId="179" fontId="10" fillId="178" borderId="177" xfId="0">
      <alignment horizontal="center" vertical="center"/>
    </xf>
    <xf numFmtId="0" fontId="5" fillId="58" borderId="57" xfId="0">
      <alignment vertical="center"/>
    </xf>
    <xf numFmtId="0" fontId="5" fillId="179" borderId="178" xfId="0">
      <alignment horizontal="center" vertical="center" wrapText="1"/>
    </xf>
    <xf numFmtId="0" fontId="5" fillId="58" borderId="57" xfId="0">
      <alignment vertical="center"/>
    </xf>
    <xf numFmtId="0" fontId="5" fillId="179" borderId="178" xfId="0">
      <alignment horizontal="center" vertical="center" wrapText="1"/>
    </xf>
    <xf numFmtId="0" fontId="5" fillId="180" borderId="179" xfId="0">
      <alignment vertical="center" wrapText="1"/>
    </xf>
    <xf numFmtId="0" fontId="5" fillId="180" borderId="179" xfId="0">
      <alignment vertical="center" wrapText="1"/>
    </xf>
    <xf numFmtId="0" fontId="5" fillId="180" borderId="179" xfId="0">
      <alignment vertical="center" wrapText="1"/>
    </xf>
    <xf numFmtId="0" fontId="5" fillId="58" borderId="57" xfId="0">
      <alignment vertical="center"/>
    </xf>
    <xf numFmtId="0" fontId="5" fillId="180" borderId="179" xfId="0">
      <alignment vertical="center" wrapText="1"/>
    </xf>
    <xf numFmtId="0" fontId="5" fillId="168" borderId="167" xfId="0">
      <alignment horizontal="right" vertical="center"/>
    </xf>
    <xf numFmtId="0" fontId="5" fillId="181" borderId="180" xfId="0">
      <alignment horizontal="center" vertical="center" wrapText="1"/>
    </xf>
    <xf numFmtId="0" fontId="5" fillId="181" borderId="180" xfId="0">
      <alignment horizontal="center" vertical="center" wrapText="1"/>
    </xf>
    <xf numFmtId="0" fontId="5" fillId="182" borderId="181" xfId="0">
      <alignment horizontal="center" vertical="center"/>
    </xf>
    <xf numFmtId="0" fontId="5" fillId="182" borderId="181" xfId="0">
      <alignment horizontal="center" vertical="center"/>
    </xf>
    <xf numFmtId="0" fontId="5" fillId="182" borderId="181" xfId="0">
      <alignment horizontal="center" vertical="center"/>
    </xf>
    <xf numFmtId="0" fontId="5" fillId="182" borderId="181" xfId="0">
      <alignment horizontal="center" vertical="center"/>
    </xf>
    <xf numFmtId="0" fontId="5" fillId="182" borderId="181" xfId="0">
      <alignment horizontal="center" vertical="center"/>
    </xf>
    <xf numFmtId="0" fontId="5" fillId="182" borderId="181" xfId="0">
      <alignment horizontal="center" vertical="center"/>
    </xf>
    <xf numFmtId="0" fontId="5" fillId="182" borderId="181" xfId="0">
      <alignment horizontal="center" vertical="center"/>
    </xf>
    <xf numFmtId="0" fontId="5" fillId="182" borderId="181" xfId="0">
      <alignment horizontal="center" vertical="center"/>
    </xf>
    <xf numFmtId="0" fontId="5" fillId="183" borderId="182" xfId="0">
      <alignment horizontal="left" vertical="center" wrapText="1"/>
    </xf>
    <xf numFmtId="0" fontId="5" fillId="182" borderId="181" xfId="0">
      <alignment horizontal="center" vertical="center"/>
    </xf>
    <xf numFmtId="179" fontId="5" fillId="184" borderId="183" xfId="0">
      <alignment horizontal="center" vertical="center"/>
    </xf>
    <xf numFmtId="179" fontId="5" fillId="184" borderId="183" xfId="0">
      <alignment horizontal="center" vertical="center"/>
    </xf>
    <xf numFmtId="179" fontId="5" fillId="184" borderId="183" xfId="0">
      <alignment horizontal="center" vertical="center"/>
    </xf>
    <xf numFmtId="0" fontId="5" fillId="183" borderId="182" xfId="0">
      <alignment horizontal="left" vertical="center" wrapText="1"/>
    </xf>
    <xf numFmtId="0" fontId="5" fillId="181" borderId="180" xfId="0">
      <alignment horizontal="center" vertical="center" wrapText="1"/>
    </xf>
    <xf numFmtId="179" fontId="5" fillId="184" borderId="183" xfId="0">
      <alignment horizontal="center" vertical="center"/>
    </xf>
    <xf numFmtId="179" fontId="5" fillId="184" borderId="183" xfId="0">
      <alignment horizontal="center" vertical="center"/>
    </xf>
    <xf numFmtId="179" fontId="5" fillId="184" borderId="183" xfId="0">
      <alignment horizontal="center" vertical="center"/>
    </xf>
    <xf numFmtId="0" fontId="5" fillId="183" borderId="182" xfId="0">
      <alignment horizontal="left" vertical="center" wrapText="1"/>
    </xf>
    <xf numFmtId="0" fontId="5" fillId="182" borderId="181" xfId="0">
      <alignment horizontal="center" vertical="center"/>
    </xf>
    <xf numFmtId="177" fontId="21" fillId="286" borderId="184" xfId="0" applyFill="1">
      <alignment horizontal="right" vertical="center"/>
    </xf>
    <xf numFmtId="0" fontId="5" fillId="183" borderId="182" xfId="0">
      <alignment horizontal="left" vertical="center" wrapText="1"/>
    </xf>
    <xf numFmtId="0" fontId="5" fillId="181" borderId="180" xfId="0">
      <alignment horizontal="center" vertical="center" wrapText="1"/>
    </xf>
    <xf numFmtId="179" fontId="21" fillId="286" borderId="185" xfId="0" applyFill="1">
      <alignment horizontal="right" vertical="center"/>
    </xf>
    <xf numFmtId="179" fontId="21" fillId="187" borderId="186" xfId="0">
      <alignment horizontal="right" vertical="center"/>
    </xf>
    <xf numFmtId="0" fontId="5" fillId="183" borderId="182" xfId="0">
      <alignment horizontal="left" vertical="center" wrapText="1"/>
    </xf>
    <xf numFmtId="0" fontId="5" fillId="181" borderId="180" xfId="0">
      <alignment horizontal="center" vertical="center" wrapText="1"/>
    </xf>
    <xf numFmtId="177" fontId="21" fillId="188" borderId="187" xfId="0">
      <alignment horizontal="right" vertical="center"/>
    </xf>
    <xf numFmtId="0" fontId="5" fillId="189" borderId="188" xfId="0">
      <alignment vertical="center"/>
    </xf>
    <xf numFmtId="0" fontId="5" fillId="181" borderId="180" xfId="0">
      <alignment horizontal="center" vertical="center" wrapText="1"/>
    </xf>
    <xf numFmtId="179" fontId="21" fillId="187" borderId="186" xfId="0">
      <alignment horizontal="right" vertical="center"/>
    </xf>
    <xf numFmtId="0" fontId="5" fillId="183" borderId="182" xfId="0">
      <alignment horizontal="left" vertical="center" wrapText="1"/>
    </xf>
    <xf numFmtId="0" fontId="5" fillId="181" borderId="180" xfId="0">
      <alignment horizontal="center" vertical="center" wrapText="1"/>
    </xf>
    <xf numFmtId="177" fontId="21" fillId="188" borderId="187" xfId="0">
      <alignment horizontal="right" vertical="center"/>
    </xf>
    <xf numFmtId="0" fontId="5" fillId="189" borderId="188" xfId="0">
      <alignment vertical="center"/>
    </xf>
    <xf numFmtId="0" fontId="5" fillId="182" borderId="181" xfId="0">
      <alignment horizontal="center" vertical="center"/>
    </xf>
    <xf numFmtId="179" fontId="21" fillId="187" borderId="186" xfId="0">
      <alignment horizontal="right" vertical="center"/>
    </xf>
    <xf numFmtId="0" fontId="5" fillId="183" borderId="182" xfId="0">
      <alignment horizontal="left" vertical="center" wrapText="1"/>
    </xf>
    <xf numFmtId="0" fontId="5" fillId="181" borderId="180" xfId="0">
      <alignment horizontal="center" vertical="center" wrapText="1"/>
    </xf>
    <xf numFmtId="177" fontId="21" fillId="188" borderId="187" xfId="0">
      <alignment horizontal="right" vertical="center"/>
    </xf>
    <xf numFmtId="0" fontId="5" fillId="189" borderId="188" xfId="0">
      <alignment vertical="center"/>
    </xf>
    <xf numFmtId="0" fontId="5" fillId="182" borderId="181" xfId="0">
      <alignment horizontal="center" vertical="center"/>
    </xf>
    <xf numFmtId="179" fontId="21" fillId="187" borderId="186" xfId="0">
      <alignment horizontal="right" vertical="center"/>
    </xf>
    <xf numFmtId="0" fontId="5" fillId="183" borderId="182" xfId="0">
      <alignment horizontal="left" vertical="center" wrapText="1"/>
    </xf>
    <xf numFmtId="0" fontId="5" fillId="181" borderId="180" xfId="0">
      <alignment horizontal="center" vertical="center" wrapText="1"/>
    </xf>
    <xf numFmtId="177" fontId="21" fillId="188" borderId="187" xfId="0">
      <alignment horizontal="right" vertical="center"/>
    </xf>
    <xf numFmtId="0" fontId="5" fillId="189" borderId="188" xfId="0">
      <alignment vertical="center"/>
    </xf>
    <xf numFmtId="0" fontId="5" fillId="182" borderId="181" xfId="0">
      <alignment horizontal="center" vertical="center"/>
    </xf>
    <xf numFmtId="179" fontId="21" fillId="187" borderId="186" xfId="0">
      <alignment horizontal="right" vertical="center"/>
    </xf>
    <xf numFmtId="0" fontId="5" fillId="190" borderId="189" xfId="0">
      <alignment horizontal="left" vertical="center" wrapText="1"/>
    </xf>
    <xf numFmtId="0" fontId="5" fillId="191" borderId="190" xfId="0">
      <alignment horizontal="center" vertical="center" wrapText="1"/>
    </xf>
    <xf numFmtId="177" fontId="21" fillId="188" borderId="187" xfId="0">
      <alignment horizontal="right" vertical="center"/>
    </xf>
    <xf numFmtId="0" fontId="5" fillId="192" borderId="191" xfId="0">
      <alignment horizontal="center" vertical="center"/>
    </xf>
    <xf numFmtId="0" fontId="5" fillId="192" borderId="191" xfId="0">
      <alignment horizontal="center" vertical="center"/>
    </xf>
    <xf numFmtId="179" fontId="21" fillId="187" borderId="186" xfId="0">
      <alignment horizontal="right" vertical="center"/>
    </xf>
    <xf numFmtId="0" fontId="5" fillId="193" borderId="192" xfId="0">
      <alignment horizontal="left" vertical="center" wrapText="1"/>
    </xf>
    <xf numFmtId="0" fontId="5" fillId="194" borderId="193" xfId="0">
      <alignment horizontal="center" vertical="center" wrapText="1"/>
    </xf>
    <xf numFmtId="177" fontId="21" fillId="188" borderId="187" xfId="0">
      <alignment horizontal="right" vertical="center"/>
    </xf>
    <xf numFmtId="0" fontId="5" fillId="195" borderId="194" xfId="0">
      <alignment vertical="center"/>
    </xf>
    <xf numFmtId="0" fontId="5" fillId="196" borderId="195" xfId="0">
      <alignment horizontal="center" vertical="center"/>
    </xf>
    <xf numFmtId="179" fontId="21" fillId="286" borderId="196" xfId="0" applyFill="1">
      <alignment horizontal="right" vertical="center"/>
    </xf>
    <xf numFmtId="179" fontId="21" fillId="198" borderId="197" xfId="0">
      <alignment horizontal="right" vertical="center"/>
    </xf>
    <xf numFmtId="0" fontId="5" fillId="183" borderId="182" xfId="0">
      <alignment horizontal="left" vertical="center" wrapText="1"/>
    </xf>
    <xf numFmtId="0" fontId="5" fillId="182" borderId="181" xfId="0">
      <alignment horizontal="center" vertical="center"/>
    </xf>
    <xf numFmtId="179" fontId="5" fillId="184" borderId="183" xfId="0">
      <alignment horizontal="center" vertical="center"/>
    </xf>
    <xf numFmtId="179" fontId="5" fillId="184" borderId="183" xfId="0">
      <alignment horizontal="center" vertical="center"/>
    </xf>
    <xf numFmtId="179" fontId="5" fillId="184" borderId="183" xfId="0">
      <alignment horizontal="center" vertical="center"/>
    </xf>
    <xf numFmtId="0" fontId="5" fillId="189" borderId="188" xfId="0">
      <alignment vertical="center"/>
    </xf>
    <xf numFmtId="0" fontId="5" fillId="199" borderId="198" xfId="0">
      <alignment horizontal="center" vertical="center"/>
    </xf>
    <xf numFmtId="179" fontId="5" fillId="200" borderId="199" xfId="0">
      <alignment horizontal="center" vertical="center"/>
    </xf>
    <xf numFmtId="179" fontId="5" fillId="201" borderId="200" xfId="0">
      <alignment horizontal="center" vertical="center"/>
    </xf>
    <xf numFmtId="179" fontId="5" fillId="202" borderId="201" xfId="0">
      <alignment horizontal="center" vertical="center"/>
    </xf>
    <xf numFmtId="0" fontId="5" fillId="203" borderId="202" xfId="0">
      <alignment vertical="center" wrapText="1"/>
    </xf>
    <xf numFmtId="0" fontId="5" fillId="181" borderId="180" xfId="0">
      <alignment horizontal="center" vertical="center" wrapText="1"/>
    </xf>
    <xf numFmtId="179" fontId="21" fillId="187" borderId="186" xfId="0">
      <alignment horizontal="right" vertical="center"/>
    </xf>
    <xf numFmtId="0" fontId="5" fillId="189" borderId="188" xfId="0">
      <alignment vertical="center"/>
    </xf>
    <xf numFmtId="0" fontId="5" fillId="182" borderId="181" xfId="0">
      <alignment horizontal="center" vertical="center"/>
    </xf>
    <xf numFmtId="0" fontId="5" fillId="203" borderId="202" xfId="0">
      <alignment vertical="center" wrapText="1"/>
    </xf>
    <xf numFmtId="0" fontId="5" fillId="181" borderId="180" xfId="0">
      <alignment horizontal="center" vertical="center" wrapText="1"/>
    </xf>
    <xf numFmtId="179" fontId="21" fillId="187" borderId="186" xfId="0">
      <alignment horizontal="right" vertical="center"/>
    </xf>
    <xf numFmtId="0" fontId="5" fillId="204" borderId="203" xfId="0">
      <alignment vertical="center"/>
    </xf>
    <xf numFmtId="0" fontId="5" fillId="182" borderId="181" xfId="0">
      <alignment horizontal="center" vertical="center"/>
    </xf>
    <xf numFmtId="177" fontId="21" fillId="188" borderId="187" xfId="0">
      <alignment horizontal="right" vertical="center"/>
    </xf>
    <xf numFmtId="0" fontId="5" fillId="203" borderId="202" xfId="0">
      <alignment vertical="center" wrapText="1"/>
    </xf>
    <xf numFmtId="0" fontId="5" fillId="181" borderId="180" xfId="0">
      <alignment horizontal="center" vertical="center" wrapText="1"/>
    </xf>
    <xf numFmtId="179" fontId="21" fillId="187" borderId="186" xfId="0">
      <alignment horizontal="right" vertical="center"/>
    </xf>
    <xf numFmtId="179" fontId="21" fillId="286" borderId="204" xfId="0" applyFill="1">
      <alignment horizontal="right" vertical="center"/>
    </xf>
    <xf numFmtId="0" fontId="5" fillId="206" borderId="205" xfId="0">
      <alignment vertical="center"/>
    </xf>
    <xf numFmtId="0" fontId="5" fillId="192" borderId="191" xfId="0">
      <alignment horizontal="center" vertical="center"/>
    </xf>
    <xf numFmtId="177" fontId="21" fillId="188" borderId="187" xfId="0">
      <alignment horizontal="right" vertical="center"/>
    </xf>
    <xf numFmtId="0" fontId="5" fillId="203" borderId="202" xfId="0">
      <alignment vertical="center" wrapText="1"/>
    </xf>
    <xf numFmtId="0" fontId="5" fillId="181" borderId="180" xfId="0">
      <alignment horizontal="center" vertical="center" wrapText="1"/>
    </xf>
    <xf numFmtId="179" fontId="21" fillId="187" borderId="186" xfId="0">
      <alignment horizontal="right" vertical="center"/>
    </xf>
    <xf numFmtId="0" fontId="5" fillId="109" borderId="108" xfId="0">
      <alignment vertical="center"/>
    </xf>
    <xf numFmtId="0" fontId="5" fillId="207" borderId="206" xfId="0">
      <alignment horizontal="center" vertical="center"/>
    </xf>
    <xf numFmtId="177" fontId="21" fillId="286" borderId="207" xfId="0" applyFill="1">
      <alignment horizontal="right" vertical="center"/>
    </xf>
    <xf numFmtId="177" fontId="21" fillId="209" borderId="208" xfId="0">
      <alignment horizontal="right" vertical="center"/>
    </xf>
    <xf numFmtId="0" fontId="5" fillId="203" borderId="202" xfId="0">
      <alignment vertical="center" wrapText="1"/>
    </xf>
    <xf numFmtId="0" fontId="5" fillId="181" borderId="180" xfId="0">
      <alignment horizontal="center" vertical="center" wrapText="1"/>
    </xf>
    <xf numFmtId="179" fontId="21" fillId="187" borderId="186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5" fillId="200" borderId="199" xfId="0">
      <alignment horizontal="center" vertical="center"/>
    </xf>
    <xf numFmtId="179" fontId="5" fillId="201" borderId="200" xfId="0">
      <alignment horizontal="center" vertical="center"/>
    </xf>
    <xf numFmtId="179" fontId="5" fillId="202" borderId="201" xfId="0">
      <alignment horizontal="center" vertical="center"/>
    </xf>
    <xf numFmtId="0" fontId="5" fillId="210" borderId="209" xfId="0">
      <alignment vertical="center" wrapText="1"/>
    </xf>
    <xf numFmtId="0" fontId="5" fillId="191" borderId="190" xfId="0">
      <alignment horizontal="center" vertical="center" wrapText="1"/>
    </xf>
    <xf numFmtId="179" fontId="21" fillId="198" borderId="197" xfId="0">
      <alignment horizontal="right" vertical="center"/>
    </xf>
    <xf numFmtId="179" fontId="21" fillId="286" borderId="210" xfId="0" applyFill="1">
      <alignment horizontal="right" vertical="center"/>
    </xf>
    <xf numFmtId="0" fontId="5" fillId="109" borderId="108" xfId="0">
      <alignment vertical="center"/>
    </xf>
    <xf numFmtId="0" fontId="5" fillId="207" borderId="206" xfId="0">
      <alignment horizontal="center" vertical="center"/>
    </xf>
    <xf numFmtId="179" fontId="21" fillId="187" borderId="186" xfId="0">
      <alignment horizontal="right" vertical="center"/>
    </xf>
    <xf numFmtId="0" fontId="5" fillId="212" borderId="211" xfId="0">
      <alignment vertical="center" wrapText="1"/>
    </xf>
    <xf numFmtId="0" fontId="5" fillId="213" borderId="212" xfId="0">
      <alignment horizontal="center" vertical="center" wrapText="1"/>
    </xf>
    <xf numFmtId="179" fontId="5" fillId="200" borderId="199" xfId="0">
      <alignment horizontal="center" vertical="center"/>
    </xf>
    <xf numFmtId="179" fontId="5" fillId="201" borderId="200" xfId="0">
      <alignment horizontal="center" vertical="center"/>
    </xf>
    <xf numFmtId="179" fontId="5" fillId="214" borderId="213" xfId="0">
      <alignment horizontal="center" vertical="center"/>
    </xf>
    <xf numFmtId="0" fontId="5" fillId="206" borderId="205" xfId="0">
      <alignment vertical="center"/>
    </xf>
    <xf numFmtId="0" fontId="5" fillId="196" borderId="195" xfId="0">
      <alignment horizontal="center" vertical="center"/>
    </xf>
    <xf numFmtId="179" fontId="21" fillId="187" borderId="186" xfId="0">
      <alignment horizontal="right" vertical="center"/>
    </xf>
    <xf numFmtId="0" fontId="5" fillId="203" borderId="202" xfId="0">
      <alignment vertical="center" wrapText="1"/>
    </xf>
    <xf numFmtId="0" fontId="5" fillId="181" borderId="180" xfId="0">
      <alignment horizontal="center" vertical="center" wrapText="1"/>
    </xf>
    <xf numFmtId="177" fontId="21" fillId="188" borderId="187" xfId="0">
      <alignment horizontal="right" vertical="center"/>
    </xf>
    <xf numFmtId="177" fontId="21" fillId="286" borderId="214" xfId="0" applyFill="1">
      <alignment horizontal="right" vertical="center"/>
    </xf>
    <xf numFmtId="0" fontId="5" fillId="206" borderId="205" xfId="0">
      <alignment vertical="center"/>
    </xf>
    <xf numFmtId="0" fontId="5" fillId="182" borderId="181" xfId="0">
      <alignment horizontal="center" vertical="center"/>
    </xf>
    <xf numFmtId="179" fontId="21" fillId="198" borderId="197" xfId="0">
      <alignment horizontal="right" vertical="center"/>
    </xf>
    <xf numFmtId="0" fontId="5" fillId="210" borderId="209" xfId="0">
      <alignment vertical="center" wrapText="1"/>
    </xf>
    <xf numFmtId="0" fontId="5" fillId="191" borderId="190" xfId="0">
      <alignment horizontal="center" vertical="center" wrapText="1"/>
    </xf>
    <xf numFmtId="177" fontId="21" fillId="188" borderId="187" xfId="0">
      <alignment horizontal="right" vertical="center"/>
    </xf>
    <xf numFmtId="0" fontId="5" fillId="206" borderId="205" xfId="0">
      <alignment vertical="center"/>
    </xf>
    <xf numFmtId="0" fontId="5" fillId="216" borderId="215" xfId="0">
      <alignment horizontal="center" vertical="center"/>
    </xf>
    <xf numFmtId="179" fontId="5" fillId="200" borderId="199" xfId="0">
      <alignment horizontal="center" vertical="center"/>
    </xf>
    <xf numFmtId="179" fontId="5" fillId="201" borderId="200" xfId="0">
      <alignment horizontal="center" vertical="center"/>
    </xf>
    <xf numFmtId="179" fontId="5" fillId="202" borderId="201" xfId="0">
      <alignment horizontal="center" vertical="center"/>
    </xf>
    <xf numFmtId="0" fontId="5" fillId="109" borderId="108" xfId="0">
      <alignment vertical="center"/>
    </xf>
    <xf numFmtId="0" fontId="5" fillId="207" borderId="206" xfId="0">
      <alignment horizontal="center" vertical="center"/>
    </xf>
    <xf numFmtId="179" fontId="21" fillId="198" borderId="197" xfId="0">
      <alignment horizontal="right" vertical="center"/>
    </xf>
    <xf numFmtId="0" fontId="5" fillId="217" borderId="216" xfId="0">
      <alignment horizontal="left" vertical="center"/>
    </xf>
    <xf numFmtId="0" fontId="5" fillId="207" borderId="206" xfId="0">
      <alignment horizontal="center" vertical="center"/>
    </xf>
    <xf numFmtId="177" fontId="21" fillId="188" borderId="187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5" fillId="200" borderId="199" xfId="0">
      <alignment horizontal="center" vertical="center"/>
    </xf>
    <xf numFmtId="179" fontId="5" fillId="201" borderId="200" xfId="0">
      <alignment horizontal="center" vertical="center"/>
    </xf>
    <xf numFmtId="179" fontId="5" fillId="214" borderId="213" xfId="0">
      <alignment horizontal="center" vertical="center"/>
    </xf>
    <xf numFmtId="0" fontId="5" fillId="109" borderId="108" xfId="0">
      <alignment vertical="center"/>
    </xf>
    <xf numFmtId="0" fontId="5" fillId="207" borderId="206" xfId="0">
      <alignment horizontal="center" vertical="center"/>
    </xf>
    <xf numFmtId="177" fontId="21" fillId="209" borderId="208" xfId="0">
      <alignment horizontal="right" vertical="center"/>
    </xf>
    <xf numFmtId="0" fontId="5" fillId="108" borderId="107" xfId="0">
      <alignment horizontal="center" vertical="center"/>
    </xf>
    <xf numFmtId="0" fontId="5" fillId="207" borderId="206" xfId="0">
      <alignment horizontal="center" vertical="center"/>
    </xf>
    <xf numFmtId="179" fontId="21" fillId="198" borderId="197" xfId="0">
      <alignment horizontal="right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179" fontId="5" fillId="113" borderId="112" xfId="0">
      <alignment horizontal="center" vertical="center"/>
    </xf>
    <xf numFmtId="179" fontId="5" fillId="218" borderId="217" xfId="0">
      <alignment horizontal="center" vertical="center"/>
    </xf>
    <xf numFmtId="179" fontId="5" fillId="219" borderId="218" xfId="0">
      <alignment horizontal="center" vertical="center"/>
    </xf>
    <xf numFmtId="0" fontId="5" fillId="220" borderId="219" xfId="0">
      <alignment vertical="center"/>
    </xf>
    <xf numFmtId="0" fontId="5" fillId="220" borderId="219" xfId="0">
      <alignment vertical="center"/>
    </xf>
    <xf numFmtId="0" fontId="5" fillId="220" borderId="219" xfId="0">
      <alignment vertical="center"/>
    </xf>
    <xf numFmtId="0" fontId="5" fillId="220" borderId="219" xfId="0">
      <alignment vertical="center"/>
    </xf>
    <xf numFmtId="0" fontId="5" fillId="220" borderId="219" xfId="0">
      <alignment vertical="center"/>
    </xf>
    <xf numFmtId="0" fontId="5" fillId="220" borderId="219" xfId="0">
      <alignment vertical="center"/>
    </xf>
    <xf numFmtId="0" fontId="5" fillId="220" borderId="219" xfId="0">
      <alignment vertical="center"/>
    </xf>
    <xf numFmtId="0" fontId="5" fillId="220" borderId="219" xfId="0">
      <alignment vertical="center"/>
    </xf>
    <xf numFmtId="0" fontId="5" fillId="220" borderId="219" xfId="0">
      <alignment vertical="center"/>
    </xf>
    <xf numFmtId="0" fontId="5" fillId="94" borderId="93" xfId="0">
      <alignment horizontal="right" vertical="center"/>
    </xf>
    <xf numFmtId="0" fontId="17" fillId="117" borderId="116" xfId="0">
      <alignment horizontal="center" vertical="center"/>
    </xf>
    <xf numFmtId="0" fontId="19" fillId="157" borderId="156" xfId="0">
      <alignment horizontal="center" vertical="center"/>
    </xf>
    <xf numFmtId="0" fontId="22" fillId="221" borderId="220" xfId="0">
      <alignment horizontal="center" vertical="center"/>
    </xf>
    <xf numFmtId="0" fontId="22" fillId="221" borderId="220" xfId="0">
      <alignment horizontal="center" vertical="center"/>
    </xf>
    <xf numFmtId="0" fontId="22" fillId="221" borderId="220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22" fillId="221" borderId="220" xfId="0">
      <alignment horizontal="center" vertical="center"/>
    </xf>
    <xf numFmtId="0" fontId="22" fillId="221" borderId="220" xfId="0">
      <alignment horizontal="center" vertical="center"/>
    </xf>
    <xf numFmtId="0" fontId="22" fillId="221" borderId="220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22" fillId="221" borderId="220" xfId="0">
      <alignment horizontal="center" vertical="center"/>
    </xf>
    <xf numFmtId="0" fontId="22" fillId="221" borderId="220" xfId="0">
      <alignment horizontal="center" vertical="center"/>
    </xf>
    <xf numFmtId="0" fontId="22" fillId="221" borderId="220" xfId="0">
      <alignment horizontal="center" vertical="center"/>
    </xf>
    <xf numFmtId="0" fontId="19" fillId="157" borderId="156" xfId="0">
      <alignment horizontal="center" vertical="center"/>
    </xf>
    <xf numFmtId="0" fontId="19" fillId="157" borderId="156" xfId="0">
      <alignment horizontal="center" vertical="center"/>
    </xf>
    <xf numFmtId="0" fontId="22" fillId="221" borderId="220" xfId="0">
      <alignment horizontal="center" vertical="center"/>
    </xf>
    <xf numFmtId="0" fontId="22" fillId="221" borderId="220" xfId="0">
      <alignment horizontal="center" vertical="center"/>
    </xf>
    <xf numFmtId="0" fontId="22" fillId="221" borderId="220" xfId="0">
      <alignment horizontal="center" vertical="center"/>
    </xf>
    <xf numFmtId="0" fontId="5" fillId="159" borderId="158" xfId="0"/>
    <xf numFmtId="0" fontId="9" fillId="222" borderId="221" xfId="0">
      <alignment horizontal="center"/>
    </xf>
    <xf numFmtId="0" fontId="21" fillId="223" borderId="222" xfId="0"/>
    <xf numFmtId="0" fontId="21" fillId="223" borderId="222" xfId="0"/>
    <xf numFmtId="0" fontId="21" fillId="223" borderId="222" xfId="0"/>
    <xf numFmtId="0" fontId="9" fillId="63" borderId="62" xfId="0"/>
    <xf numFmtId="0" fontId="9" fillId="224" borderId="223" xfId="0">
      <alignment horizontal="center" vertical="center"/>
    </xf>
    <xf numFmtId="0" fontId="21" fillId="223" borderId="222" xfId="0"/>
    <xf numFmtId="0" fontId="21" fillId="223" borderId="222" xfId="0"/>
    <xf numFmtId="0" fontId="21" fillId="225" borderId="224" xfId="0">
      <alignment horizontal="right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7" fontId="21" fillId="286" borderId="226" xfId="0" applyFill="1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7" fontId="21" fillId="228" borderId="227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7" fontId="21" fillId="228" borderId="227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86" borderId="228" xfId="0" applyFill="1">
      <alignment horizontal="right" vertical="center"/>
    </xf>
    <xf numFmtId="0" fontId="5" fillId="112" borderId="111" xfId="0">
      <alignment vertical="center" wrapText="1"/>
    </xf>
    <xf numFmtId="0" fontId="5" fillId="108" borderId="107" xfId="0">
      <alignment horizontal="center" vertical="center"/>
    </xf>
    <xf numFmtId="177" fontId="21" fillId="228" borderId="227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7" fontId="21" fillId="228" borderId="227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7" fontId="21" fillId="228" borderId="227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7" fontId="21" fillId="228" borderId="227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5" fillId="108" borderId="107" xfId="0">
      <alignment horizontal="center" vertical="center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12" borderId="111" xfId="0">
      <alignment vertical="center" wrapText="1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7" fontId="21" fillId="228" borderId="227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7" fontId="21" fillId="228" borderId="227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21" fillId="226" borderId="225" xfId="0">
      <alignment horizontal="center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7" fontId="21" fillId="228" borderId="227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7" fontId="21" fillId="228" borderId="227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79" fontId="21" fillId="230" borderId="229" xfId="0">
      <alignment horizontal="right" vertical="center"/>
    </xf>
    <xf numFmtId="0" fontId="9" fillId="167" borderId="166" xfId="0">
      <alignment vertical="center"/>
    </xf>
    <xf numFmtId="0" fontId="9" fillId="231" borderId="230" xfId="0">
      <alignment horizontal="center" vertical="center"/>
    </xf>
    <xf numFmtId="177" fontId="21" fillId="232" borderId="231" xfId="0">
      <alignment horizontal="right" vertical="center"/>
    </xf>
    <xf numFmtId="177" fontId="21" fillId="232" borderId="231" xfId="0">
      <alignment horizontal="right" vertical="center"/>
    </xf>
    <xf numFmtId="177" fontId="21" fillId="232" borderId="231" xfId="0">
      <alignment horizontal="right" vertical="center"/>
    </xf>
    <xf numFmtId="0" fontId="9" fillId="167" borderId="166" xfId="0">
      <alignment vertical="center"/>
    </xf>
    <xf numFmtId="0" fontId="9" fillId="231" borderId="230" xfId="0">
      <alignment horizontal="center" vertical="center"/>
    </xf>
    <xf numFmtId="177" fontId="21" fillId="232" borderId="231" xfId="0">
      <alignment horizontal="right" vertical="center"/>
    </xf>
    <xf numFmtId="177" fontId="21" fillId="232" borderId="231" xfId="0">
      <alignment horizontal="right" vertical="center"/>
    </xf>
    <xf numFmtId="177" fontId="21" fillId="232" borderId="231" xfId="0">
      <alignment horizontal="right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23" fillId="233" borderId="232" xfId="0">
      <alignment horizontal="center"/>
    </xf>
    <xf numFmtId="0" fontId="23" fillId="234" borderId="233" xfId="0">
      <alignment horizontal="center" vertical="center"/>
    </xf>
    <xf numFmtId="0" fontId="23" fillId="234" borderId="233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23" fillId="233" borderId="232" xfId="0">
      <alignment horizontal="center"/>
    </xf>
    <xf numFmtId="0" fontId="23" fillId="234" borderId="233" xfId="0">
      <alignment horizontal="center" vertical="center"/>
    </xf>
    <xf numFmtId="0" fontId="23" fillId="234" borderId="233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23" fillId="233" borderId="232" xfId="0">
      <alignment horizontal="center"/>
    </xf>
    <xf numFmtId="0" fontId="23" fillId="234" borderId="233" xfId="0">
      <alignment horizontal="center" vertical="center"/>
    </xf>
    <xf numFmtId="0" fontId="23" fillId="234" borderId="233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23" fillId="233" borderId="232" xfId="0">
      <alignment horizontal="center"/>
    </xf>
    <xf numFmtId="0" fontId="23" fillId="234" borderId="233" xfId="0">
      <alignment horizontal="center" vertical="center"/>
    </xf>
    <xf numFmtId="0" fontId="23" fillId="234" borderId="233" xfId="0">
      <alignment horizontal="center" vertical="center"/>
    </xf>
    <xf numFmtId="0" fontId="5" fillId="58" borderId="57" xfId="0">
      <alignment vertical="center"/>
    </xf>
    <xf numFmtId="0" fontId="5" fillId="58" borderId="57" xfId="0">
      <alignment vertical="center"/>
    </xf>
    <xf numFmtId="0" fontId="21" fillId="235" borderId="234" xfId="0"/>
    <xf numFmtId="0" fontId="21" fillId="236" borderId="235" xfId="0">
      <alignment vertical="center"/>
    </xf>
    <xf numFmtId="0" fontId="21" fillId="236" borderId="235" xfId="0">
      <alignment vertical="center"/>
    </xf>
    <xf numFmtId="0" fontId="5" fillId="58" borderId="57" xfId="0">
      <alignment vertical="center"/>
    </xf>
    <xf numFmtId="0" fontId="5" fillId="61" borderId="60" xfId="0">
      <alignment vertical="center"/>
    </xf>
    <xf numFmtId="0" fontId="21" fillId="235" borderId="234" xfId="0"/>
    <xf numFmtId="0" fontId="21" fillId="236" borderId="235" xfId="0">
      <alignment vertical="center"/>
    </xf>
    <xf numFmtId="0" fontId="21" fillId="237" borderId="236" xfId="0">
      <alignment horizontal="right" vertical="center"/>
    </xf>
    <xf numFmtId="0" fontId="5" fillId="182" borderId="181" xfId="0">
      <alignment horizontal="center" vertical="center"/>
    </xf>
    <xf numFmtId="0" fontId="5" fillId="182" borderId="181" xfId="0">
      <alignment horizontal="center" vertical="center"/>
    </xf>
    <xf numFmtId="0" fontId="21" fillId="238" borderId="237" xfId="0">
      <alignment horizontal="center" vertical="center"/>
    </xf>
    <xf numFmtId="0" fontId="21" fillId="238" borderId="237" xfId="0">
      <alignment horizontal="center" vertical="center"/>
    </xf>
    <xf numFmtId="0" fontId="21" fillId="238" borderId="237" xfId="0">
      <alignment horizontal="center" vertical="center"/>
    </xf>
    <xf numFmtId="0" fontId="5" fillId="239" borderId="238" xfId="0">
      <alignment horizontal="center" vertical="center"/>
    </xf>
    <xf numFmtId="0" fontId="5" fillId="240" borderId="239" xfId="0">
      <alignment horizontal="center" vertical="center"/>
    </xf>
    <xf numFmtId="0" fontId="21" fillId="241" borderId="240" xfId="0">
      <alignment horizontal="center" vertical="center"/>
    </xf>
    <xf numFmtId="0" fontId="21" fillId="238" borderId="237" xfId="0">
      <alignment horizontal="center" vertical="center"/>
    </xf>
    <xf numFmtId="0" fontId="21" fillId="238" borderId="237" xfId="0">
      <alignment horizontal="center" vertical="center"/>
    </xf>
    <xf numFmtId="0" fontId="5" fillId="189" borderId="188" xfId="0">
      <alignment vertical="center"/>
    </xf>
    <xf numFmtId="0" fontId="5" fillId="182" borderId="181" xfId="0">
      <alignment horizontal="center" vertical="center"/>
    </xf>
    <xf numFmtId="0" fontId="21" fillId="238" borderId="237" xfId="0">
      <alignment horizontal="center" vertical="center"/>
    </xf>
    <xf numFmtId="0" fontId="21" fillId="242" borderId="241" xfId="0">
      <alignment horizontal="center" vertical="center"/>
    </xf>
    <xf numFmtId="0" fontId="21" fillId="243" borderId="242" xfId="0">
      <alignment horizontal="center" vertical="center"/>
    </xf>
    <xf numFmtId="0" fontId="5" fillId="189" borderId="188" xfId="0">
      <alignment vertical="center"/>
    </xf>
    <xf numFmtId="0" fontId="5" fillId="182" borderId="181" xfId="0">
      <alignment horizontal="center" vertical="center"/>
    </xf>
    <xf numFmtId="0" fontId="21" fillId="243" borderId="242" xfId="0">
      <alignment horizontal="center" vertical="center"/>
    </xf>
    <xf numFmtId="0" fontId="21" fillId="244" borderId="243" xfId="0">
      <alignment horizontal="center" vertical="center"/>
    </xf>
    <xf numFmtId="0" fontId="21" fillId="245" borderId="244" xfId="0">
      <alignment horizontal="center" vertical="center"/>
    </xf>
    <xf numFmtId="0" fontId="5" fillId="189" borderId="188" xfId="0">
      <alignment vertical="center"/>
    </xf>
    <xf numFmtId="0" fontId="5" fillId="192" borderId="191" xfId="0">
      <alignment horizontal="center" vertical="center"/>
    </xf>
    <xf numFmtId="177" fontId="5" fillId="286" borderId="245" xfId="0" applyFill="1">
      <alignment horizontal="right" vertical="center"/>
    </xf>
    <xf numFmtId="181" fontId="5" fillId="247" borderId="246" xfId="0">
      <alignment horizontal="right" vertical="center"/>
    </xf>
    <xf numFmtId="177" fontId="5" fillId="286" borderId="247" xfId="0" applyFill="1">
      <alignment horizontal="right" vertical="center"/>
    </xf>
    <xf numFmtId="0" fontId="5" fillId="210" borderId="209" xfId="0">
      <alignment vertical="center" wrapText="1"/>
    </xf>
    <xf numFmtId="0" fontId="5" fillId="182" borderId="181" xfId="0">
      <alignment horizontal="center" vertical="center"/>
    </xf>
    <xf numFmtId="177" fontId="5" fillId="286" borderId="248" xfId="0" applyFill="1">
      <alignment horizontal="right" vertical="center"/>
    </xf>
    <xf numFmtId="181" fontId="5" fillId="247" borderId="246" xfId="0">
      <alignment horizontal="right" vertical="center"/>
    </xf>
    <xf numFmtId="177" fontId="5" fillId="286" borderId="249" xfId="0" applyFill="1">
      <alignment horizontal="right" vertical="center"/>
    </xf>
    <xf numFmtId="0" fontId="5" fillId="251" borderId="250" xfId="0">
      <alignment vertical="center"/>
    </xf>
    <xf numFmtId="0" fontId="5" fillId="108" borderId="107" xfId="0">
      <alignment horizontal="center" vertical="center"/>
    </xf>
    <xf numFmtId="0" fontId="21" fillId="252" borderId="251" xfId="0">
      <alignment horizontal="center" vertical="center"/>
    </xf>
    <xf numFmtId="0" fontId="21" fillId="226" borderId="225" xfId="0">
      <alignment horizontal="center" vertical="center"/>
    </xf>
    <xf numFmtId="0" fontId="21" fillId="252" borderId="251" xfId="0">
      <alignment horizontal="center" vertical="center"/>
    </xf>
    <xf numFmtId="0" fontId="5" fillId="206" borderId="205" xfId="0">
      <alignment vertical="center"/>
    </xf>
    <xf numFmtId="0" fontId="5" fillId="182" borderId="181" xfId="0">
      <alignment horizontal="center" vertical="center"/>
    </xf>
    <xf numFmtId="179" fontId="5" fillId="286" borderId="252" xfId="0" applyFill="1">
      <alignment horizontal="right" vertical="center"/>
    </xf>
    <xf numFmtId="180" fontId="5" fillId="254" borderId="253" xfId="0">
      <alignment horizontal="right" vertical="center"/>
    </xf>
    <xf numFmtId="179" fontId="5" fillId="286" borderId="254" xfId="0" applyFill="1">
      <alignment horizontal="right" vertical="center"/>
    </xf>
    <xf numFmtId="0" fontId="5" fillId="251" borderId="250" xfId="0">
      <alignment vertical="center"/>
    </xf>
    <xf numFmtId="0" fontId="5" fillId="207" borderId="206" xfId="0">
      <alignment horizontal="center" vertical="center"/>
    </xf>
    <xf numFmtId="0" fontId="5" fillId="256" borderId="255" xfId="0">
      <alignment horizontal="right" vertical="center"/>
    </xf>
    <xf numFmtId="0" fontId="5" fillId="257" borderId="256" xfId="0">
      <alignment vertical="center" wrapText="1"/>
    </xf>
    <xf numFmtId="0" fontId="5" fillId="192" borderId="191" xfId="0">
      <alignment horizontal="center" vertical="center"/>
    </xf>
    <xf numFmtId="181" fontId="5" fillId="247" borderId="246" xfId="0">
      <alignment horizontal="right" vertical="center"/>
    </xf>
    <xf numFmtId="0" fontId="5" fillId="251" borderId="250" xfId="0">
      <alignment vertical="center"/>
    </xf>
    <xf numFmtId="0" fontId="5" fillId="207" borderId="206" xfId="0">
      <alignment horizontal="center" vertical="center"/>
    </xf>
    <xf numFmtId="179" fontId="5" fillId="286" borderId="257" xfId="0" applyFill="1">
      <alignment horizontal="right" vertical="center"/>
    </xf>
    <xf numFmtId="0" fontId="5" fillId="256" borderId="255" xfId="0">
      <alignment horizontal="right" vertical="center"/>
    </xf>
    <xf numFmtId="0" fontId="5" fillId="206" borderId="205" xfId="0">
      <alignment vertical="center"/>
    </xf>
    <xf numFmtId="0" fontId="21" fillId="244" borderId="243" xfId="0">
      <alignment horizontal="center" vertical="center"/>
    </xf>
    <xf numFmtId="0" fontId="21" fillId="243" borderId="242" xfId="0">
      <alignment horizontal="center" vertical="center"/>
    </xf>
    <xf numFmtId="0" fontId="21" fillId="244" borderId="243" xfId="0">
      <alignment horizontal="center" vertical="center"/>
    </xf>
    <xf numFmtId="0" fontId="21" fillId="245" borderId="244" xfId="0">
      <alignment horizontal="center" vertical="center"/>
    </xf>
    <xf numFmtId="0" fontId="5" fillId="251" borderId="250" xfId="0">
      <alignment vertical="center"/>
    </xf>
    <xf numFmtId="0" fontId="5" fillId="108" borderId="107" xfId="0">
      <alignment horizontal="center" vertical="center"/>
    </xf>
    <xf numFmtId="177" fontId="5" fillId="286" borderId="258" xfId="0" applyFill="1">
      <alignment horizontal="right" vertical="center"/>
    </xf>
    <xf numFmtId="181" fontId="5" fillId="260" borderId="259" xfId="0">
      <alignment horizontal="right" vertical="center"/>
    </xf>
    <xf numFmtId="0" fontId="5" fillId="109" borderId="108" xfId="0">
      <alignment vertical="center"/>
    </xf>
    <xf numFmtId="0" fontId="5" fillId="207" borderId="206" xfId="0">
      <alignment horizontal="center" vertical="center"/>
    </xf>
    <xf numFmtId="181" fontId="5" fillId="247" borderId="246" xfId="0">
      <alignment horizontal="right" vertical="center"/>
    </xf>
    <xf numFmtId="0" fontId="5" fillId="251" borderId="250" xfId="0">
      <alignment vertical="center"/>
    </xf>
    <xf numFmtId="0" fontId="5" fillId="108" borderId="107" xfId="0">
      <alignment horizontal="center" vertical="center"/>
    </xf>
    <xf numFmtId="180" fontId="5" fillId="261" borderId="260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80" fontId="5" fillId="261" borderId="260" xfId="0">
      <alignment horizontal="right" vertical="center"/>
    </xf>
    <xf numFmtId="0" fontId="5" fillId="262" borderId="261" xfId="0">
      <alignment vertical="center" wrapText="1"/>
    </xf>
    <xf numFmtId="0" fontId="5" fillId="108" borderId="107" xfId="0">
      <alignment horizontal="center" vertical="center"/>
    </xf>
    <xf numFmtId="180" fontId="5" fillId="261" borderId="260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81" fontId="5" fillId="260" borderId="259" xfId="0">
      <alignment horizontal="right" vertical="center"/>
    </xf>
    <xf numFmtId="0" fontId="5" fillId="263" borderId="262" xfId="0">
      <alignment vertical="center" wrapText="1"/>
    </xf>
    <xf numFmtId="0" fontId="5" fillId="108" borderId="107" xfId="0">
      <alignment horizontal="center" vertical="center"/>
    </xf>
    <xf numFmtId="181" fontId="5" fillId="260" borderId="259" xfId="0">
      <alignment horizontal="right" vertical="center"/>
    </xf>
    <xf numFmtId="0" fontId="5" fillId="109" borderId="108" xfId="0">
      <alignment vertical="center"/>
    </xf>
    <xf numFmtId="0" fontId="5" fillId="108" borderId="107" xfId="0">
      <alignment horizontal="center" vertical="center"/>
    </xf>
    <xf numFmtId="181" fontId="21" fillId="264" borderId="263" xfId="0">
      <alignment horizontal="right" vertical="center"/>
    </xf>
    <xf numFmtId="0" fontId="9" fillId="91" borderId="90" xfId="0"/>
    <xf numFmtId="0" fontId="9" fillId="34" borderId="33" xfId="0"/>
    <xf numFmtId="0" fontId="21" fillId="265" borderId="264" xfId="0"/>
    <xf numFmtId="0" fontId="21" fillId="265" borderId="264" xfId="0"/>
    <xf numFmtId="0" fontId="21" fillId="265" borderId="264" xfId="0"/>
    <xf numFmtId="0" fontId="9" fillId="91" borderId="90" xfId="0"/>
    <xf numFmtId="0" fontId="9" fillId="91" borderId="90" xfId="0"/>
    <xf numFmtId="0" fontId="21" fillId="266" borderId="265" xfId="0"/>
    <xf numFmtId="0" fontId="21" fillId="266" borderId="265" xfId="0"/>
    <xf numFmtId="0" fontId="21" fillId="267" borderId="266" xfId="0">
      <alignment horizontal="right" vertical="center"/>
    </xf>
  </cellXfs>
  <cellStyles count="1">
    <cellStyle name="Normal" xfId="0"/>
  </cellStyles>
  <colors>
    <indexedColors>
      <rgbColor/>
      <rgbColor/>
      <rgbColor/>
      <rgbColor/>
      <rgbColor/>
      <rgbColor/>
      <rgbColor/>
      <rgbColor/>
      <rgbColor/>
      <rgbColor rgb="FFFFFF"/>
      <rgbColor rgb="0000FF"/>
      <rgbColor rgb="00FF00"/>
      <rgbColor rgb="FF0000"/>
      <rgbColor rgb="00FFFF"/>
      <rgbColor rgb="FF00FF"/>
      <rgbColor rgb="FFFF00"/>
      <rgbColor rgb="000080"/>
      <rgbColor rgb="008000"/>
      <rgbColor rgb="800000"/>
      <rgbColor rgb="008080"/>
      <rgbColor rgb="800080"/>
      <rgbColor rgb="808000"/>
      <rgbColor rgb="C0C0C0"/>
      <rgbColor rgb="808080"/>
      <rgbColor rgb="FF9999"/>
      <rgbColor rgb="663399"/>
      <rgbColor rgb="CCFFFF"/>
      <rgbColor rgb="FFFFCC"/>
      <rgbColor rgb="660066"/>
      <rgbColor rgb="8080FF"/>
      <rgbColor rgb="CC6600"/>
      <rgbColor rgb="FFCCCC"/>
      <rgbColor rgb="800000"/>
      <rgbColor rgb="FF00FF"/>
      <rgbColor rgb="00FFFF"/>
      <rgbColor rgb="FFFF00"/>
      <rgbColor rgb="800080"/>
      <rgbColor rgb="000080"/>
      <rgbColor rgb="808000"/>
      <rgbColor rgb="FF0000"/>
      <rgbColor rgb="FFCC00"/>
      <rgbColor rgb="FFFFCC"/>
      <rgbColor rgb="CCFFCC"/>
      <rgbColor rgb="99FFFF"/>
      <rgbColor rgb="FFCC99"/>
      <rgbColor rgb="CC99FF"/>
      <rgbColor rgb="FF99CC"/>
      <rgbColor rgb="99CCFF"/>
      <rgbColor rgb="FF6633"/>
      <rgbColor rgb="CCCC33"/>
      <rgbColor rgb="00CC99"/>
      <rgbColor rgb="00CCFF"/>
      <rgbColor rgb="FFFFFF"/>
      <rgbColor rgb="0066FF"/>
      <rgbColor rgb="80FF00"/>
      <rgbColor rgb="808080"/>
      <rgbColor rgb="FF0000"/>
      <rgbColor rgb="00FFFF"/>
      <rgbColor rgb="FFFFFFFF"/>
      <rgbColor rgb="F0F0F0"/>
      <rgbColor rgb="80FFFF"/>
      <rgbColor rgb="A0A0A0"/>
      <rgbColor rgb="99A8AC"/>
      <rgbColor rgb="D8E9EC"/>
    </indexedColors>
  </color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worksheets/sheet14.xml" Type="http://schemas.openxmlformats.org/officeDocument/2006/relationships/worksheet" Id="rId15" /><Relationship Target="worksheets/sheet15.xml" Type="http://schemas.openxmlformats.org/officeDocument/2006/relationships/worksheet" Id="rId16" /><Relationship Target="sharedStrings.xml" Type="http://schemas.openxmlformats.org/officeDocument/2006/relationships/sharedStrings" Id="rId17" /><Relationship Target="theme/theme1.xml" Type="http://schemas.openxmlformats.org/officeDocument/2006/relationships/theme" Id="rId1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4"/>
  <sheetViews>
    <sheetView showGridLines="0" showZeros="0" tabSelected="1" topLeftCell="A1" zoomScaleNormal="100" zoomScalePageLayoutView="60" workbookViewId="0">
      <selection activeCell="A1" sqref="A1"/>
    </sheetView>
  </sheetViews>
  <sheetFormatPr defaultColWidth="8" defaultRowHeight="14.25"/>
  <cols>
    <col min="1" max="1" width="6.14901960784314" style="16"/>
    <col min="2" max="2" width="24.8470588235294" style="16"/>
    <col min="3" max="3" width="18.9490196078431" style="16"/>
    <col min="4" max="4" width="2.25882352941176" style="16"/>
    <col min="5" max="5" style="16" hidden="1"/>
    <col min="6" max="6" style="16" hidden="1"/>
    <col min="7" max="7" style="16" hidden="1"/>
    <col min="8" max="8" style="16" hidden="1"/>
    <col min="9" max="9" width="20.2039215686274" style="16"/>
    <col min="10" max="10" width="6.4" style="16"/>
    <col min="11" max="11" width="4.0156862745098" style="16"/>
    <col min="12" max="12" width="4.26666666666667" style="16"/>
    <col min="13" max="13" width="4.14117647058824" style="16"/>
    <col min="14" max="14" width="4.51764705882353" style="16"/>
    <col min="15" max="15" width="3.51372549019608" style="16"/>
    <col min="16" max="16" width="4.14117647058824" style="16"/>
    <col min="17" max="17" width="20.5803921568627" style="16"/>
    <col min="18" max="18" width="2.25882352941176" style="16"/>
  </cols>
  <sheetData>
    <row r="1" ht="24.75" customHeight="1">
      <c r="A1" s="285"/>
      <c r="B1" s="286"/>
      <c r="C1" s="287"/>
      <c r="D1" s="288"/>
      <c r="E1" s="289"/>
      <c r="F1" s="290"/>
      <c r="G1" s="291"/>
      <c r="H1" s="292"/>
      <c r="I1" s="293"/>
      <c r="J1" s="294"/>
      <c r="K1" s="295"/>
      <c r="L1" s="296"/>
      <c r="M1" s="297"/>
      <c r="N1" s="298"/>
      <c r="O1" s="299"/>
      <c r="P1" s="300"/>
      <c r="Q1" s="301"/>
      <c r="R1" s="302"/>
    </row>
    <row r="2" ht="49.5" customHeight="1">
      <c r="A2" s="303" t="s">
        <v>0</v>
      </c>
      <c r="B2" s="304"/>
      <c r="C2" s="305"/>
      <c r="D2" s="306"/>
      <c r="E2" s="307"/>
      <c r="F2" s="308"/>
      <c r="G2" s="309"/>
      <c r="H2" s="310"/>
      <c r="I2" s="311"/>
      <c r="J2" s="312"/>
      <c r="K2" s="313"/>
      <c r="L2" s="314"/>
      <c r="M2" s="315"/>
      <c r="N2" s="316"/>
      <c r="O2" s="317"/>
      <c r="P2" s="318"/>
      <c r="Q2" s="319"/>
      <c r="R2" s="320"/>
    </row>
    <row r="3" ht="24.75" customHeight="1">
      <c r="A3" s="321"/>
      <c r="B3" s="322"/>
      <c r="C3" s="323"/>
      <c r="D3" s="324"/>
      <c r="E3" s="325"/>
      <c r="F3" s="326"/>
      <c r="G3" s="327"/>
      <c r="H3" s="328"/>
      <c r="I3" s="329"/>
      <c r="J3" s="330"/>
      <c r="K3" s="331"/>
      <c r="L3" s="332"/>
      <c r="M3" s="333"/>
      <c r="N3" s="334"/>
      <c r="O3" s="335"/>
      <c r="P3" s="336"/>
      <c r="Q3" s="337"/>
      <c r="R3" s="338"/>
    </row>
    <row r="4" ht="24.75" customHeight="1">
      <c r="A4" s="339"/>
      <c r="B4" s="340" t="s">
        <v>1</v>
      </c>
      <c r="C4" s="341"/>
      <c r="D4" s="342"/>
      <c r="E4" s="343"/>
      <c r="F4" s="344"/>
      <c r="G4" s="345"/>
      <c r="H4" s="346"/>
      <c r="I4" s="347" t="s">
        <v>2</v>
      </c>
      <c r="J4" s="348">
        <v>0</v>
      </c>
      <c r="K4" s="349" t="s">
        <v>3</v>
      </c>
      <c r="L4" s="350">
        <v>0</v>
      </c>
      <c r="M4" s="351" t="s">
        <v>4</v>
      </c>
      <c r="N4" s="352">
        <v>0</v>
      </c>
      <c r="O4" s="353" t="s">
        <v>5</v>
      </c>
      <c r="P4" s="354"/>
      <c r="Q4" s="355"/>
      <c r="R4" s="356"/>
    </row>
    <row r="5" ht="24.75" customHeight="1">
      <c r="A5" s="357" t="s">
        <v>6</v>
      </c>
      <c r="B5" s="358" t="s">
        <v>7</v>
      </c>
      <c r="C5" s="359"/>
      <c r="D5" s="360"/>
      <c r="E5" s="361"/>
      <c r="F5" s="362"/>
      <c r="G5" s="363"/>
      <c r="H5" s="364"/>
      <c r="I5" s="365"/>
      <c r="J5" s="366"/>
      <c r="K5" s="367"/>
      <c r="L5" s="368"/>
      <c r="M5" s="369"/>
      <c r="N5" s="370"/>
      <c r="O5" s="371"/>
      <c r="P5" s="372"/>
      <c r="Q5" s="373"/>
      <c r="R5" s="374"/>
    </row>
    <row r="6" ht="24.75" customHeight="1">
      <c r="A6" s="375"/>
      <c r="B6" s="376" t="s">
        <v>8</v>
      </c>
      <c r="C6" s="377"/>
      <c r="D6" s="378"/>
      <c r="E6" s="379"/>
      <c r="F6" s="380"/>
      <c r="G6" s="381"/>
      <c r="H6" s="382"/>
      <c r="I6" s="383" t="s">
        <v>9</v>
      </c>
      <c r="J6" s="384">
        <v>0</v>
      </c>
      <c r="K6" s="385" t="s">
        <v>3</v>
      </c>
      <c r="L6" s="386">
        <v>0</v>
      </c>
      <c r="M6" s="387" t="s">
        <v>4</v>
      </c>
      <c r="N6" s="388">
        <v>0</v>
      </c>
      <c r="O6" s="389" t="s">
        <v>5</v>
      </c>
      <c r="P6" s="390"/>
      <c r="Q6" s="391"/>
      <c r="R6" s="392"/>
    </row>
    <row r="7" ht="24.75" customHeight="1">
      <c r="A7" s="393" t="s">
        <v>10</v>
      </c>
      <c r="B7" s="394" t="s">
        <v>11</v>
      </c>
      <c r="C7" s="395"/>
      <c r="D7" s="396"/>
      <c r="E7" s="397"/>
      <c r="F7" s="398"/>
      <c r="G7" s="399"/>
      <c r="H7" s="400"/>
      <c r="I7" s="401"/>
      <c r="J7" s="402"/>
      <c r="K7" s="403"/>
      <c r="L7" s="404"/>
      <c r="M7" s="405"/>
      <c r="N7" s="406"/>
      <c r="O7" s="407"/>
      <c r="P7" s="408"/>
      <c r="Q7" s="409"/>
      <c r="R7" s="410"/>
    </row>
    <row r="8" ht="24.75" customHeight="1">
      <c r="A8" s="411"/>
      <c r="B8" s="412" t="s">
        <v>12</v>
      </c>
      <c r="C8" s="413"/>
      <c r="D8" s="414"/>
      <c r="E8" s="415"/>
      <c r="F8" s="416"/>
      <c r="G8" s="417"/>
      <c r="H8" s="418"/>
      <c r="I8" s="419"/>
      <c r="J8" s="420"/>
      <c r="K8" s="421"/>
      <c r="L8" s="422"/>
      <c r="M8" s="423"/>
      <c r="N8" s="424"/>
      <c r="O8" s="425"/>
      <c r="P8" s="426"/>
      <c r="Q8" s="427"/>
      <c r="R8" s="428"/>
    </row>
    <row r="9" ht="24.75" customHeight="1">
      <c r="A9" s="429"/>
      <c r="B9" s="430"/>
      <c r="C9" s="431"/>
      <c r="D9" s="432"/>
      <c r="E9" s="433"/>
      <c r="F9" s="434"/>
      <c r="G9" s="435"/>
      <c r="H9" s="436"/>
      <c r="I9" s="437"/>
      <c r="J9" s="438"/>
      <c r="K9" s="439"/>
      <c r="L9" s="440"/>
      <c r="M9" s="441"/>
      <c r="N9" s="442"/>
      <c r="O9" s="443"/>
      <c r="P9" s="444"/>
      <c r="Q9" s="445"/>
      <c r="R9" s="446"/>
    </row>
    <row r="10" ht="24.75" customHeight="1">
      <c r="A10" s="447"/>
      <c r="B10" s="448" t="s">
        <v>13</v>
      </c>
      <c r="C10" s="449"/>
      <c r="D10" s="450"/>
      <c r="E10" s="451"/>
      <c r="F10" s="452"/>
      <c r="G10" s="453"/>
      <c r="H10" s="454"/>
      <c r="I10" s="455" t="s">
        <v>14</v>
      </c>
      <c r="J10" s="456"/>
      <c r="K10" s="457"/>
      <c r="L10" s="458"/>
      <c r="M10" s="459" t="s">
        <v>15</v>
      </c>
      <c r="N10" s="460"/>
      <c r="O10" s="461"/>
      <c r="P10" s="462"/>
      <c r="Q10" s="463"/>
      <c r="R10" s="464"/>
    </row>
    <row r="11" ht="24.75" customHeight="1">
      <c r="A11" s="465"/>
      <c r="B11" s="466" t="s">
        <v>16</v>
      </c>
      <c r="C11" s="467"/>
      <c r="D11" s="468"/>
      <c r="E11" s="469"/>
      <c r="F11" s="470"/>
      <c r="G11" s="471"/>
      <c r="H11" s="472"/>
      <c r="I11" s="473" t="s">
        <v>14</v>
      </c>
      <c r="J11" s="474"/>
      <c r="K11" s="475"/>
      <c r="L11" s="476"/>
      <c r="M11" s="477" t="s">
        <v>15</v>
      </c>
      <c r="N11" s="478"/>
      <c r="O11" s="479"/>
      <c r="P11" s="480"/>
      <c r="Q11" s="481"/>
      <c r="R11" s="482"/>
    </row>
    <row r="12" ht="24.75" customHeight="1">
      <c r="A12" s="483"/>
      <c r="B12" s="484" t="s">
        <v>17</v>
      </c>
      <c r="C12" s="485"/>
      <c r="D12" s="486"/>
      <c r="E12" s="487"/>
      <c r="F12" s="488"/>
      <c r="G12" s="489"/>
      <c r="H12" s="490"/>
      <c r="I12" s="491" t="s">
        <v>14</v>
      </c>
      <c r="J12" s="492"/>
      <c r="K12" s="493"/>
      <c r="L12" s="494"/>
      <c r="M12" s="495" t="s">
        <v>15</v>
      </c>
      <c r="N12" s="496"/>
      <c r="O12" s="497"/>
      <c r="P12" s="498"/>
      <c r="Q12" s="499"/>
      <c r="R12" s="500"/>
    </row>
    <row r="13" ht="24.75" customHeight="1">
      <c r="A13" s="501"/>
      <c r="B13" s="502" t="s">
        <v>18</v>
      </c>
      <c r="C13" s="503"/>
      <c r="D13" s="504"/>
      <c r="E13" s="505"/>
      <c r="F13" s="506"/>
      <c r="G13" s="507"/>
      <c r="H13" s="508"/>
      <c r="I13" s="509" t="s">
        <v>14</v>
      </c>
      <c r="J13" s="510"/>
      <c r="K13" s="511"/>
      <c r="L13" s="512"/>
      <c r="M13" s="513" t="s">
        <v>15</v>
      </c>
      <c r="N13" s="514"/>
      <c r="O13" s="515"/>
      <c r="P13" s="516"/>
      <c r="Q13" s="517"/>
      <c r="R13" s="518"/>
    </row>
    <row r="14" ht="24.75" customHeight="1">
      <c r="A14" s="519"/>
      <c r="B14" s="520"/>
      <c r="C14" s="521"/>
      <c r="D14" s="522"/>
      <c r="E14" s="523"/>
      <c r="F14" s="524"/>
      <c r="G14" s="525"/>
      <c r="H14" s="526"/>
      <c r="I14" s="527"/>
      <c r="J14" s="528"/>
      <c r="K14" s="529"/>
      <c r="L14" s="530"/>
      <c r="M14" s="531"/>
      <c r="N14" s="532"/>
      <c r="O14" s="533"/>
      <c r="P14" s="534"/>
      <c r="Q14" s="535"/>
      <c r="R14" s="536"/>
    </row>
  </sheetData>
  <mergeCells>
    <mergeCell ref="A2:Q2"/>
    <mergeCell ref="A3:N3"/>
    <mergeCell ref="J10:L10"/>
    <mergeCell ref="M10:P10"/>
    <mergeCell ref="J11:L11"/>
    <mergeCell ref="M11:P11"/>
    <mergeCell ref="J12:L12"/>
    <mergeCell ref="M12:P12"/>
    <mergeCell ref="J13:L13"/>
    <mergeCell ref="M13:P13"/>
  </mergeCells>
  <printOptions horizontalCentered="1"/>
  <pageMargins left="0.393700787401575" right="0.393700787401575" top="0.78740157480315" bottom="0.78740157480315" header="0.51181" footer="0.51181"/>
  <pageSetup paperSize="9" scale="70" pageOrder="overThenDown" orientation="landscape" errors="blank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"/>
  <sheetViews>
    <sheetView showGridLines="0" topLeftCell="A1" zoomScaleNormal="100" zoomScalePageLayoutView="60" workbookViewId="0">
      <selection activeCell="A1" sqref="A1"/>
    </sheetView>
  </sheetViews>
  <sheetFormatPr defaultColWidth="8" defaultRowHeight="14.25"/>
  <cols>
    <col min="1" max="1" width="3.63921568627451" style="16"/>
    <col min="2" max="2" width="11.2941176470588" style="16"/>
    <col min="3" max="3" width="23.7176470588235" style="16"/>
    <col min="4" max="4" width="14.4313725490196" style="16"/>
    <col min="5" max="5" width="9.41176470588235" style="16"/>
    <col min="6" max="6" width="10.7921568627451" style="16"/>
    <col min="7" max="7" width="13.9294117647059" style="16"/>
    <col min="8" max="8" width="3.51372549019608" style="16"/>
  </cols>
  <sheetData>
    <row r="1" ht="1652.65">
      <c r="A1" s="537"/>
      <c r="B1" s="538"/>
      <c r="C1" s="539"/>
      <c r="D1" s="540"/>
      <c r="E1" s="541"/>
      <c r="F1" s="542"/>
      <c r="G1" s="543"/>
      <c r="H1" s="544"/>
    </row>
    <row r="2" ht="1652.65">
      <c r="A2" s="545" t="s">
        <v>19</v>
      </c>
      <c r="B2" s="546"/>
      <c r="C2" s="547"/>
      <c r="D2" s="548"/>
      <c r="E2" s="549"/>
      <c r="F2" s="550"/>
      <c r="G2" s="551"/>
      <c r="H2" s="552"/>
    </row>
    <row r="3" ht="1652.65">
      <c r="A3" s="553"/>
      <c r="B3" s="554"/>
      <c r="C3" s="555"/>
      <c r="D3" s="556"/>
      <c r="E3" s="557"/>
      <c r="F3" s="558"/>
      <c r="G3" s="559"/>
      <c r="H3" s="560"/>
    </row>
    <row r="4" ht="42.75" customHeight="1">
      <c r="A4" s="561"/>
      <c r="B4" s="562" t="s">
        <v>20</v>
      </c>
      <c r="C4" s="563"/>
      <c r="D4" s="564"/>
      <c r="E4" s="565"/>
      <c r="F4" s="566"/>
      <c r="G4" s="567"/>
      <c r="H4" s="568"/>
    </row>
    <row r="5" ht="21" customHeight="1">
      <c r="A5" s="569"/>
      <c r="B5" s="570"/>
      <c r="C5" s="571"/>
      <c r="D5" s="572"/>
      <c r="E5" s="573"/>
      <c r="F5" s="574"/>
      <c r="G5" s="575"/>
      <c r="H5" s="576"/>
    </row>
    <row r="6" ht="21" customHeight="1">
      <c r="A6" s="577"/>
      <c r="B6" s="578"/>
      <c r="C6" s="579"/>
      <c r="D6" s="580"/>
      <c r="E6" s="581"/>
      <c r="F6" s="582"/>
      <c r="G6" s="583"/>
      <c r="H6" s="584"/>
    </row>
    <row r="7" ht="21" customHeight="1">
      <c r="A7" s="585"/>
      <c r="B7" s="586"/>
      <c r="C7" s="587"/>
      <c r="D7" s="588"/>
      <c r="E7" s="589"/>
      <c r="F7" s="590"/>
      <c r="G7" s="591"/>
      <c r="H7" s="592"/>
    </row>
    <row r="8" ht="24.75" customHeight="1">
      <c r="A8" s="593"/>
      <c r="B8" s="594"/>
      <c r="C8" s="595" t="s">
        <v>21</v>
      </c>
      <c r="D8" s="596"/>
      <c r="E8" s="597"/>
      <c r="F8" s="598"/>
      <c r="G8" s="599"/>
      <c r="H8" s="600"/>
    </row>
    <row r="9" ht="24.75" customHeight="1">
      <c r="A9" s="601"/>
      <c r="B9" s="602"/>
      <c r="C9" s="603"/>
      <c r="D9" s="604"/>
      <c r="E9" s="605"/>
      <c r="F9" s="606"/>
      <c r="G9" s="607"/>
      <c r="H9" s="608"/>
    </row>
    <row r="10" ht="24.75" customHeight="1">
      <c r="A10" s="609"/>
      <c r="B10" s="610"/>
      <c r="C10" s="611" t="s">
        <v>22</v>
      </c>
      <c r="D10" s="612"/>
      <c r="E10" s="613"/>
      <c r="F10" s="614"/>
      <c r="G10" s="615"/>
      <c r="H10" s="616"/>
    </row>
    <row r="11" ht="24.75" customHeight="1">
      <c r="A11" s="617"/>
      <c r="B11" s="618"/>
      <c r="C11" s="619"/>
      <c r="D11" s="620"/>
      <c r="E11" s="621"/>
      <c r="F11" s="622"/>
      <c r="G11" s="623"/>
      <c r="H11" s="624"/>
    </row>
    <row r="12" ht="24.75" customHeight="1">
      <c r="A12" s="625"/>
      <c r="B12" s="626"/>
      <c r="C12" s="627" t="s">
        <v>23</v>
      </c>
      <c r="D12" s="628"/>
      <c r="E12" s="629"/>
      <c r="F12" s="630"/>
      <c r="G12" s="631"/>
      <c r="H12" s="632"/>
    </row>
    <row r="13" ht="24.75" customHeight="1">
      <c r="A13" s="633"/>
      <c r="B13" s="634"/>
      <c r="C13" s="635"/>
      <c r="D13" s="636"/>
      <c r="E13" s="637"/>
      <c r="F13" s="638"/>
      <c r="G13" s="639"/>
      <c r="H13" s="640"/>
    </row>
    <row r="14" ht="24.75" customHeight="1">
      <c r="A14" s="641"/>
      <c r="B14" s="642"/>
      <c r="C14" s="643" t="s">
        <v>24</v>
      </c>
      <c r="D14" s="644"/>
      <c r="E14" s="645"/>
      <c r="F14" s="646"/>
      <c r="G14" s="647"/>
      <c r="H14" s="648"/>
    </row>
    <row r="15" ht="24.75" customHeight="1">
      <c r="A15" s="649"/>
      <c r="B15" s="650"/>
      <c r="C15" s="651"/>
      <c r="D15" s="652"/>
      <c r="E15" s="653"/>
      <c r="F15" s="654"/>
      <c r="G15" s="655"/>
      <c r="H15" s="656"/>
    </row>
    <row r="16" ht="24.75" customHeight="1">
      <c r="A16" s="657"/>
      <c r="B16" s="658"/>
      <c r="C16" s="659" t="s">
        <v>25</v>
      </c>
      <c r="D16" s="660"/>
      <c r="E16" s="661"/>
      <c r="F16" s="662"/>
      <c r="G16" s="663"/>
      <c r="H16" s="664"/>
    </row>
    <row r="17" ht="24.75" customHeight="1">
      <c r="A17" s="665"/>
      <c r="B17" s="666"/>
      <c r="C17" s="667"/>
      <c r="D17" s="668"/>
      <c r="E17" s="669"/>
      <c r="F17" s="670"/>
      <c r="G17" s="671"/>
      <c r="H17" s="672"/>
    </row>
    <row r="18" ht="24.75" customHeight="1">
      <c r="A18" s="673"/>
      <c r="B18" s="674"/>
      <c r="C18" s="675" t="s">
        <v>26</v>
      </c>
      <c r="D18" s="676"/>
      <c r="E18" s="677"/>
      <c r="F18" s="678"/>
      <c r="G18" s="679"/>
      <c r="H18" s="680"/>
    </row>
    <row r="19" ht="24.75" customHeight="1">
      <c r="A19" s="681"/>
      <c r="B19" s="682"/>
      <c r="C19" s="683"/>
      <c r="D19" s="684"/>
      <c r="E19" s="685"/>
      <c r="F19" s="686"/>
      <c r="G19" s="687"/>
      <c r="H19" s="688"/>
    </row>
  </sheetData>
  <mergeCells>
    <mergeCell ref="B4:G4"/>
    <mergeCell ref="D8:F8"/>
    <mergeCell ref="D10:F10"/>
    <mergeCell ref="D12:F12"/>
    <mergeCell ref="D14:F14"/>
    <mergeCell ref="D16:F16"/>
    <mergeCell ref="D18:F18"/>
  </mergeCells>
  <printOptions horizontalCentered="1"/>
  <pageMargins left="1.18110236220472" right="1.18110236220472" top="1.18110236220472" bottom="1.18110236220472" header="0.51181" footer="0.51181"/>
  <pageSetup paperSize="9" scale="70" pageOrder="overThenDown" orientation="landscape" errors="blank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5"/>
  <sheetViews>
    <sheetView showGridLines="0" showZeros="0" topLeftCell="A1" zoomScaleNormal="100" zoomScalePageLayoutView="60" workbookViewId="0">
      <selection activeCell="A1" sqref="A1"/>
    </sheetView>
  </sheetViews>
  <sheetFormatPr defaultColWidth="8" defaultRowHeight="14.25"/>
  <cols>
    <col min="1" max="1" width="5.27058823529412" style="16"/>
    <col min="2" max="2" width="66.5098039215686" style="16"/>
    <col min="3" max="3" style="16" hidden="1"/>
    <col min="4" max="4" width="11.4196078431373" style="16"/>
    <col min="5" max="5" width="6.14901960784314" style="16"/>
  </cols>
  <sheetData>
    <row r="1" ht="24.75" customHeight="1">
      <c r="A1" s="47"/>
      <c r="B1" s="47"/>
      <c r="C1" s="47"/>
      <c r="D1" s="47"/>
      <c r="E1" s="47"/>
    </row>
    <row r="2" ht="49.5" customHeight="1">
      <c r="A2" s="48" t="s">
        <v>27</v>
      </c>
      <c r="B2" s="48"/>
      <c r="C2" s="48"/>
      <c r="D2" s="48"/>
      <c r="E2" s="49"/>
    </row>
    <row r="3" ht="24.75" customHeight="1">
      <c r="A3" s="50"/>
      <c r="B3" s="50"/>
      <c r="C3" s="50"/>
      <c r="D3" s="50"/>
      <c r="E3" s="50"/>
    </row>
    <row r="4" ht="24.75" customHeight="1">
      <c r="A4" s="50"/>
      <c r="B4" s="47" t="s">
        <v>28</v>
      </c>
      <c r="C4" s="47"/>
      <c r="D4" s="51" t="s">
        <v>29</v>
      </c>
      <c r="E4" s="51"/>
    </row>
    <row r="5" ht="24.75" customHeight="1">
      <c r="A5" s="50"/>
      <c r="B5" s="47" t="s">
        <v>30</v>
      </c>
      <c r="C5" s="47"/>
      <c r="D5" s="51" t="s">
        <v>31</v>
      </c>
      <c r="E5" s="51"/>
    </row>
    <row r="6" ht="24.75" customHeight="1">
      <c r="A6" s="52"/>
      <c r="B6" s="47" t="s">
        <v>32</v>
      </c>
      <c r="C6" s="282"/>
      <c r="D6" s="283" t="s">
        <v>33</v>
      </c>
      <c r="E6" s="52"/>
    </row>
    <row r="7" ht="24.75" customHeight="1">
      <c r="A7" s="52"/>
      <c r="B7" s="47" t="s">
        <v>34</v>
      </c>
      <c r="C7" s="284"/>
      <c r="D7" s="283" t="s">
        <v>35</v>
      </c>
      <c r="E7" s="52"/>
    </row>
    <row r="8" ht="24.75" customHeight="1">
      <c r="A8" s="50"/>
      <c r="B8" s="47" t="s">
        <v>36</v>
      </c>
      <c r="C8" s="284"/>
      <c r="D8" s="283" t="s">
        <v>37</v>
      </c>
      <c r="E8" s="51"/>
    </row>
    <row r="9" ht="24.75" customHeight="1">
      <c r="A9" s="50"/>
      <c r="B9" s="47" t="s">
        <v>38</v>
      </c>
      <c r="C9" s="284"/>
      <c r="D9" s="283" t="s">
        <v>39</v>
      </c>
      <c r="E9" s="51"/>
    </row>
    <row r="10" ht="24.75" customHeight="1">
      <c r="A10" s="50"/>
      <c r="B10" s="47" t="s">
        <v>40</v>
      </c>
      <c r="C10" s="284"/>
      <c r="D10" s="283" t="s">
        <v>41</v>
      </c>
      <c r="E10" s="51"/>
    </row>
    <row r="11" ht="24.75" customHeight="1">
      <c r="A11" s="50"/>
      <c r="B11" s="47" t="s">
        <v>42</v>
      </c>
      <c r="C11" s="284"/>
      <c r="D11" s="283" t="s">
        <v>43</v>
      </c>
      <c r="E11" s="51"/>
    </row>
    <row r="12" ht="24.75" customHeight="1">
      <c r="A12" s="50"/>
      <c r="B12" s="47" t="s">
        <v>44</v>
      </c>
      <c r="C12" s="284"/>
      <c r="D12" s="283" t="s">
        <v>45</v>
      </c>
      <c r="E12" s="51"/>
    </row>
    <row r="13" ht="24.75" customHeight="1">
      <c r="A13" s="50"/>
      <c r="B13" s="47" t="s">
        <v>46</v>
      </c>
      <c r="C13" s="47"/>
      <c r="D13" s="51" t="s">
        <v>47</v>
      </c>
      <c r="E13" s="51"/>
    </row>
    <row r="14" ht="24.75" customHeight="1">
      <c r="A14" s="47"/>
      <c r="B14" s="47" t="s">
        <v>48</v>
      </c>
      <c r="C14" s="284"/>
      <c r="D14" s="283" t="s">
        <v>49</v>
      </c>
      <c r="E14" s="51"/>
    </row>
    <row r="15" ht="24.75" customHeight="1">
      <c r="A15" s="47"/>
      <c r="B15" s="47" t="s">
        <v>50</v>
      </c>
      <c r="C15" s="47"/>
      <c r="D15" s="51" t="s">
        <v>51</v>
      </c>
      <c r="E15" s="51"/>
    </row>
  </sheetData>
  <mergeCells>
    <mergeCell ref="A2:D2"/>
    <mergeCell ref="B4:C4"/>
    <mergeCell ref="B5:C5"/>
    <mergeCell ref="B8:C8"/>
    <mergeCell ref="B9:C9"/>
    <mergeCell ref="B10:C10"/>
    <mergeCell ref="B11:C11"/>
    <mergeCell ref="B12:C12"/>
    <mergeCell ref="B13:C13"/>
    <mergeCell ref="B14:C14"/>
  </mergeCells>
  <printOptions horizontalCentered="1"/>
  <pageMargins left="0.393700787401575" right="0.393700787401575" top="0.393700787401575" bottom="0.393700787401575" header="0.51181" footer="0.51181"/>
  <pageSetup paperSize="9" scale="75" pageOrder="overThenDown" orientation="landscape" errors="blank"/>
</worksheet>
</file>

<file path=xl/worksheets/sheet4.xml><?xml version="1.0" encoding="utf-8"?>
<worksheet xmlns="http://schemas.openxmlformats.org/spreadsheetml/2006/main" xmlns:r="http://schemas.openxmlformats.org/officeDocument/2006/relationships">
  <dimension ref="A1:AC24"/>
  <sheetViews>
    <sheetView showGridLines="0" topLeftCell="A1" zoomScaleNormal="100" zoomScalePageLayoutView="60" workbookViewId="0">
      <pane topLeftCell="C7" activePane="bottomRight" state="frozen"/>
      <selection activeCell="A1" sqref="A1"/>
    </sheetView>
  </sheetViews>
  <sheetFormatPr defaultColWidth="8" defaultRowHeight="14.25"/>
  <cols>
    <col min="1" max="1" style="16" hidden="1"/>
    <col min="2" max="2" width="26.8549019607843" style="16"/>
    <col min="3" max="3" width="18.8235294117647" style="16"/>
    <col min="4" max="4" width="17.0666666666667" style="16"/>
    <col min="5" max="5" width="18.8235294117647" style="16"/>
    <col min="6" max="6" width="18.8235294117647" style="16"/>
    <col min="7" max="7" width="14.1803921568627" style="16"/>
    <col min="8" max="8" width="18.8235294117647" style="16"/>
    <col min="9" max="9" width="18.8235294117647" style="16"/>
    <col min="10" max="10" width="20.3294117647059" style="16"/>
    <col min="11" max="11" width="18.8235294117647" style="16"/>
    <col min="12" max="12" width="18.8235294117647" style="16"/>
    <col min="13" max="13" width="17.6941176470588" style="16"/>
    <col min="14" max="14" width="18.8235294117647" style="16"/>
    <col min="15" max="15" width="17.8196078431373" style="16"/>
    <col min="16" max="16" width="14.1803921568627" style="16"/>
    <col min="17" max="17" width="17.8196078431373" style="16"/>
    <col min="18" max="18" width="17.8196078431373" style="16"/>
    <col min="19" max="19" width="14.1803921568627" style="16"/>
    <col min="20" max="20" width="17.8196078431373" style="16"/>
    <col min="21" max="21" width="14.1803921568627" style="16"/>
    <col min="22" max="22" width="14.1803921568627" style="16"/>
    <col min="23" max="23" width="14.1803921568627" style="16"/>
    <col min="24" max="24" width="14.1803921568627" style="16"/>
    <col min="25" max="25" width="14.1803921568627" style="16"/>
    <col min="26" max="26" width="14.1803921568627" style="16"/>
    <col min="27" max="27" width="14.1803921568627" style="16"/>
    <col min="28" max="28" width="14.1803921568627" style="16"/>
    <col min="29" max="29" width="14.1803921568627" style="16"/>
  </cols>
  <sheetData>
    <row r="1" ht="15" customHeight="1">
      <c r="A1" s="689" t="s">
        <v>52</v>
      </c>
      <c r="B1" s="690"/>
      <c r="C1" s="691"/>
      <c r="D1" s="692"/>
      <c r="E1" s="693"/>
      <c r="F1" s="694"/>
      <c r="G1" s="695"/>
      <c r="H1" s="696"/>
      <c r="I1" s="697"/>
      <c r="J1" s="698"/>
      <c r="K1" s="699"/>
      <c r="L1" s="700"/>
      <c r="M1" s="701"/>
      <c r="N1" s="702"/>
      <c r="O1" s="703" t="s">
        <v>52</v>
      </c>
      <c r="P1" s="704"/>
      <c r="Q1" s="705"/>
      <c r="R1" s="706"/>
      <c r="S1" s="707"/>
      <c r="T1" s="708"/>
      <c r="U1" s="709"/>
      <c r="V1" s="710"/>
      <c r="W1" s="711"/>
      <c r="X1" s="712"/>
      <c r="Y1" s="713"/>
      <c r="Z1" s="714"/>
      <c r="AA1" s="715"/>
      <c r="AB1" s="716"/>
      <c r="AC1" s="717"/>
    </row>
    <row r="2" ht="30" customHeight="1">
      <c r="A2" s="718"/>
      <c r="B2" s="719"/>
      <c r="C2" s="720"/>
      <c r="D2" s="721"/>
      <c r="E2" s="722"/>
      <c r="F2" s="723"/>
      <c r="G2" s="724"/>
      <c r="H2" s="725"/>
      <c r="I2" s="726"/>
      <c r="J2" s="727"/>
      <c r="K2" s="728"/>
      <c r="L2" s="729"/>
      <c r="M2" s="730"/>
      <c r="N2" s="731"/>
      <c r="O2" s="732"/>
      <c r="P2" s="733"/>
      <c r="Q2" s="734"/>
      <c r="R2" s="735"/>
      <c r="S2" s="736"/>
      <c r="T2" s="737"/>
      <c r="U2" s="738"/>
      <c r="V2" s="739"/>
      <c r="W2" s="740"/>
      <c r="X2" s="741"/>
      <c r="Y2" s="742"/>
      <c r="Z2" s="743"/>
      <c r="AA2" s="744"/>
      <c r="AB2" s="745"/>
      <c r="AC2" s="746"/>
    </row>
    <row r="3" ht="1652.65">
      <c r="A3" s="747"/>
      <c r="B3" s="748"/>
      <c r="C3" s="749"/>
      <c r="D3" s="750"/>
      <c r="E3" s="751"/>
      <c r="F3" s="752"/>
      <c r="G3" s="753"/>
      <c r="H3" s="754"/>
      <c r="I3" s="755"/>
      <c r="J3" s="756"/>
      <c r="K3" s="757"/>
      <c r="L3" s="758"/>
      <c r="M3" s="759"/>
      <c r="N3" s="760"/>
      <c r="O3" s="761"/>
      <c r="P3" s="762"/>
      <c r="Q3" s="763"/>
      <c r="R3" s="764"/>
      <c r="S3" s="765"/>
      <c r="T3" s="766"/>
      <c r="U3" s="767"/>
      <c r="V3" s="768"/>
      <c r="W3" s="769"/>
      <c r="X3" s="770"/>
      <c r="Y3" s="771"/>
      <c r="Z3" s="772"/>
      <c r="AA3" s="773"/>
      <c r="AB3" s="774"/>
      <c r="AC3" s="775" t="s">
        <v>29</v>
      </c>
    </row>
    <row r="4" ht="1652.65">
      <c r="A4" s="776"/>
      <c r="B4" s="777"/>
      <c r="C4" s="778"/>
      <c r="D4" s="779"/>
      <c r="E4" s="780"/>
      <c r="F4" s="781"/>
      <c r="G4" s="782"/>
      <c r="H4" s="783"/>
      <c r="I4" s="784"/>
      <c r="J4" s="785"/>
      <c r="K4" s="786"/>
      <c r="L4" s="787"/>
      <c r="M4" s="788"/>
      <c r="N4" s="789"/>
      <c r="O4" s="790"/>
      <c r="P4" s="791"/>
      <c r="Q4" s="792"/>
      <c r="R4" s="793"/>
      <c r="S4" s="794"/>
      <c r="T4" s="795"/>
      <c r="U4" s="796"/>
      <c r="V4" s="797"/>
      <c r="W4" s="798"/>
      <c r="X4" s="799"/>
      <c r="Y4" s="800"/>
      <c r="Z4" s="801"/>
      <c r="AA4" s="802"/>
      <c r="AB4" s="803"/>
      <c r="AC4" s="804" t="s">
        <v>53</v>
      </c>
    </row>
    <row r="5" ht="24.75" customHeight="1">
      <c r="A5" s="805"/>
      <c r="B5" s="806" t="s">
        <v>54</v>
      </c>
      <c r="C5" s="807" t="s">
        <v>55</v>
      </c>
      <c r="D5" s="808"/>
      <c r="E5" s="809"/>
      <c r="F5" s="810" t="s">
        <v>56</v>
      </c>
      <c r="G5" s="811"/>
      <c r="H5" s="812"/>
      <c r="I5" s="813" t="s">
        <v>57</v>
      </c>
      <c r="J5" s="814"/>
      <c r="K5" s="815"/>
      <c r="L5" s="816" t="s">
        <v>58</v>
      </c>
      <c r="M5" s="817"/>
      <c r="N5" s="818"/>
      <c r="O5" s="819" t="s">
        <v>59</v>
      </c>
      <c r="P5" s="820"/>
      <c r="Q5" s="821"/>
      <c r="R5" s="822" t="s">
        <v>60</v>
      </c>
      <c r="S5" s="823" t="s">
        <v>60</v>
      </c>
      <c r="T5" s="824" t="s">
        <v>61</v>
      </c>
      <c r="U5" s="825" t="s">
        <v>61</v>
      </c>
      <c r="V5" s="826" t="s">
        <v>62</v>
      </c>
      <c r="W5" s="827"/>
      <c r="X5" s="828" t="s">
        <v>63</v>
      </c>
      <c r="Y5" s="829"/>
      <c r="Z5" s="830"/>
      <c r="AA5" s="831" t="s">
        <v>62</v>
      </c>
      <c r="AB5" s="832"/>
      <c r="AC5" s="833"/>
    </row>
    <row r="6" ht="24.75" customHeight="1">
      <c r="A6" s="834"/>
      <c r="B6" s="835"/>
      <c r="C6" s="836" t="s">
        <v>64</v>
      </c>
      <c r="D6" s="837" t="s">
        <v>65</v>
      </c>
      <c r="E6" s="838" t="s">
        <v>66</v>
      </c>
      <c r="F6" s="839" t="s">
        <v>64</v>
      </c>
      <c r="G6" s="840" t="s">
        <v>65</v>
      </c>
      <c r="H6" s="841" t="s">
        <v>66</v>
      </c>
      <c r="I6" s="842" t="s">
        <v>64</v>
      </c>
      <c r="J6" s="843" t="s">
        <v>65</v>
      </c>
      <c r="K6" s="844" t="s">
        <v>66</v>
      </c>
      <c r="L6" s="845" t="s">
        <v>64</v>
      </c>
      <c r="M6" s="846" t="s">
        <v>65</v>
      </c>
      <c r="N6" s="847" t="s">
        <v>66</v>
      </c>
      <c r="O6" s="848" t="s">
        <v>64</v>
      </c>
      <c r="P6" s="849" t="s">
        <v>65</v>
      </c>
      <c r="Q6" s="850" t="s">
        <v>66</v>
      </c>
      <c r="R6" s="851" t="s">
        <v>64</v>
      </c>
      <c r="S6" s="852" t="s">
        <v>65</v>
      </c>
      <c r="T6" s="853" t="s">
        <v>66</v>
      </c>
      <c r="U6" s="854" t="s">
        <v>64</v>
      </c>
      <c r="V6" s="855" t="s">
        <v>65</v>
      </c>
      <c r="W6" s="856" t="s">
        <v>66</v>
      </c>
      <c r="X6" s="857" t="s">
        <v>64</v>
      </c>
      <c r="Y6" s="858" t="s">
        <v>65</v>
      </c>
      <c r="Z6" s="859" t="s">
        <v>66</v>
      </c>
      <c r="AA6" s="860" t="s">
        <v>64</v>
      </c>
      <c r="AB6" s="861" t="s">
        <v>65</v>
      </c>
      <c r="AC6" s="862" t="s">
        <v>66</v>
      </c>
    </row>
    <row r="7" ht="24.75" customHeight="1">
      <c r="A7" s="863"/>
      <c r="B7" s="864" t="s">
        <v>67</v>
      </c>
      <c r="C7" s="865">
        <f>F7+I7+L7+O7+R7+U7+X7+AA7</f>
        <v>1109357452.64</v>
      </c>
      <c r="D7" s="865">
        <f>G7+V7+J7+S7+Y7+P7+AB7+M7</f>
        <v>0</v>
      </c>
      <c r="E7" s="865">
        <f>H7+W7+K7+T7+Z7+Q7+AC7+N7</f>
        <v>1109357452.64</v>
      </c>
      <c r="F7" s="865">
        <v>517274286.98</v>
      </c>
      <c r="G7" s="865">
        <v>0</v>
      </c>
      <c r="H7" s="865">
        <v>517274286.98</v>
      </c>
      <c r="I7" s="865">
        <v>39274909.3</v>
      </c>
      <c r="J7" s="866">
        <v>0</v>
      </c>
      <c r="K7" s="866">
        <v>39274909.3</v>
      </c>
      <c r="L7" s="866">
        <v>143015177.83</v>
      </c>
      <c r="M7" s="866">
        <v>0</v>
      </c>
      <c r="N7" s="867">
        <v>143015177.83</v>
      </c>
      <c r="O7" s="868">
        <v>213268670.86</v>
      </c>
      <c r="P7" s="865">
        <v>0</v>
      </c>
      <c r="Q7" s="865">
        <v>213268670.86</v>
      </c>
      <c r="R7" s="865">
        <v>155458639.96</v>
      </c>
      <c r="S7" s="865">
        <v>0</v>
      </c>
      <c r="T7" s="865">
        <v>155458639.96</v>
      </c>
      <c r="U7" s="865">
        <v>16656867.52</v>
      </c>
      <c r="V7" s="865">
        <v>0</v>
      </c>
      <c r="W7" s="865">
        <v>16656867.52</v>
      </c>
      <c r="X7" s="865">
        <v>11843889.09</v>
      </c>
      <c r="Y7" s="865">
        <v>0</v>
      </c>
      <c r="Z7" s="869">
        <v>11843889.09</v>
      </c>
      <c r="AA7" s="870">
        <v>12565011.1</v>
      </c>
      <c r="AB7" s="870">
        <v>0</v>
      </c>
      <c r="AC7" s="870">
        <v>12565011.1</v>
      </c>
    </row>
    <row r="8" ht="24.75" customHeight="1">
      <c r="A8" s="871"/>
      <c r="B8" s="872" t="s">
        <v>68</v>
      </c>
      <c r="C8" s="865">
        <f>F8+U8+I8+R8+X8+O8+AA8+L8</f>
        <v>484123267.92</v>
      </c>
      <c r="D8" s="865">
        <f>G8+V8+J8+S8+Y8+P8+AB8+M8</f>
        <v>0</v>
      </c>
      <c r="E8" s="865">
        <f>H8+W8+K8+T8+Z8+Q8+AC8+N8</f>
        <v>484123267.92</v>
      </c>
      <c r="F8" s="865">
        <v>184333317.9</v>
      </c>
      <c r="G8" s="865">
        <v>0</v>
      </c>
      <c r="H8" s="865">
        <v>184333317.9</v>
      </c>
      <c r="I8" s="865">
        <v>13629345.3</v>
      </c>
      <c r="J8" s="865">
        <v>0</v>
      </c>
      <c r="K8" s="865">
        <v>13629345.3</v>
      </c>
      <c r="L8" s="865">
        <v>92806177.83</v>
      </c>
      <c r="M8" s="865">
        <v>0</v>
      </c>
      <c r="N8" s="865">
        <f>L8+M8</f>
        <v>92806177.83</v>
      </c>
      <c r="O8" s="865">
        <v>146314784.53</v>
      </c>
      <c r="P8" s="865">
        <v>0</v>
      </c>
      <c r="Q8" s="865">
        <v>146314784.53</v>
      </c>
      <c r="R8" s="865">
        <v>28106850</v>
      </c>
      <c r="S8" s="865">
        <v>0</v>
      </c>
      <c r="T8" s="865">
        <v>28106850</v>
      </c>
      <c r="U8" s="865">
        <v>6793647</v>
      </c>
      <c r="V8" s="865">
        <v>0</v>
      </c>
      <c r="W8" s="865">
        <v>6793647</v>
      </c>
      <c r="X8" s="865">
        <v>7364233.71</v>
      </c>
      <c r="Y8" s="865">
        <v>0</v>
      </c>
      <c r="Z8" s="865">
        <v>7364233.71</v>
      </c>
      <c r="AA8" s="866">
        <v>4774911.65</v>
      </c>
      <c r="AB8" s="866">
        <v>0</v>
      </c>
      <c r="AC8" s="866">
        <v>4774911.65</v>
      </c>
    </row>
    <row r="9" ht="24.75" customHeight="1">
      <c r="A9" s="873"/>
      <c r="B9" s="874" t="s">
        <v>69</v>
      </c>
      <c r="C9" s="865">
        <f>F9+U9+I9+R9+X9+O9+AA9+L9</f>
        <v>2994217.48</v>
      </c>
      <c r="D9" s="865">
        <f>G9+V9+J9+S9+Y9+P9+AB9+M9</f>
        <v>0</v>
      </c>
      <c r="E9" s="865">
        <f>H9+W9+K9+T9+Z9+Q9+AC9+N9</f>
        <v>2994217.48</v>
      </c>
      <c r="F9" s="865">
        <v>195000</v>
      </c>
      <c r="G9" s="865">
        <v>0</v>
      </c>
      <c r="H9" s="865">
        <v>195000</v>
      </c>
      <c r="I9" s="865">
        <v>2560000</v>
      </c>
      <c r="J9" s="865">
        <v>0</v>
      </c>
      <c r="K9" s="865">
        <v>2560000</v>
      </c>
      <c r="L9" s="865">
        <v>74000</v>
      </c>
      <c r="M9" s="865">
        <v>0</v>
      </c>
      <c r="N9" s="865">
        <f>L9+M9</f>
        <v>74000</v>
      </c>
      <c r="O9" s="865">
        <v>115000</v>
      </c>
      <c r="P9" s="865">
        <v>0</v>
      </c>
      <c r="Q9" s="865">
        <v>115000</v>
      </c>
      <c r="R9" s="865">
        <v>22000</v>
      </c>
      <c r="S9" s="865">
        <v>0</v>
      </c>
      <c r="T9" s="865">
        <v>22000</v>
      </c>
      <c r="U9" s="865">
        <v>8000</v>
      </c>
      <c r="V9" s="865">
        <v>0</v>
      </c>
      <c r="W9" s="865">
        <v>8000</v>
      </c>
      <c r="X9" s="865">
        <v>8217.48</v>
      </c>
      <c r="Y9" s="865">
        <v>0</v>
      </c>
      <c r="Z9" s="865">
        <v>8217.48</v>
      </c>
      <c r="AA9" s="865">
        <v>12000</v>
      </c>
      <c r="AB9" s="865">
        <v>0</v>
      </c>
      <c r="AC9" s="865">
        <v>12000</v>
      </c>
    </row>
    <row r="10" ht="24.75" customHeight="1">
      <c r="A10" s="875"/>
      <c r="B10" s="876" t="s">
        <v>70</v>
      </c>
      <c r="C10" s="865">
        <f>F10+U10+I10+R10+X10+O10+AA10+L10</f>
        <v>130973564</v>
      </c>
      <c r="D10" s="865">
        <f>G10+V10+J10+S10+Y10+P10+AB10+M10</f>
        <v>0</v>
      </c>
      <c r="E10" s="865">
        <f>H10+W10+K10+T10+Z10+Q10+AC10+N10</f>
        <v>130973564</v>
      </c>
      <c r="F10" s="865">
        <v>0</v>
      </c>
      <c r="G10" s="865">
        <v>0</v>
      </c>
      <c r="H10" s="865">
        <v>0</v>
      </c>
      <c r="I10" s="865">
        <v>23384364</v>
      </c>
      <c r="J10" s="865">
        <v>0</v>
      </c>
      <c r="K10" s="865">
        <v>23384364</v>
      </c>
      <c r="L10" s="865">
        <v>50000000</v>
      </c>
      <c r="M10" s="865">
        <v>0</v>
      </c>
      <c r="N10" s="865">
        <f>L10+M10</f>
        <v>50000000</v>
      </c>
      <c r="O10" s="865">
        <v>0</v>
      </c>
      <c r="P10" s="865">
        <v>0</v>
      </c>
      <c r="Q10" s="865">
        <v>0</v>
      </c>
      <c r="R10" s="865">
        <v>57589200</v>
      </c>
      <c r="S10" s="865">
        <v>0</v>
      </c>
      <c r="T10" s="865">
        <v>57589200</v>
      </c>
      <c r="U10" s="865">
        <v>0</v>
      </c>
      <c r="V10" s="865">
        <v>0</v>
      </c>
      <c r="W10" s="865">
        <v>0</v>
      </c>
      <c r="X10" s="865">
        <v>0</v>
      </c>
      <c r="Y10" s="865">
        <v>0</v>
      </c>
      <c r="Z10" s="865">
        <v>0</v>
      </c>
      <c r="AA10" s="865">
        <v>0</v>
      </c>
      <c r="AB10" s="865">
        <v>0</v>
      </c>
      <c r="AC10" s="865">
        <v>0</v>
      </c>
    </row>
    <row r="11" ht="24.75" customHeight="1">
      <c r="A11" s="877"/>
      <c r="B11" s="878" t="s">
        <v>71</v>
      </c>
      <c r="C11" s="865">
        <f>F11+I11+L11</f>
        <v>0</v>
      </c>
      <c r="D11" s="865">
        <f>G11+J11+M11</f>
        <v>0</v>
      </c>
      <c r="E11" s="865">
        <f>H11+K11+N11</f>
        <v>0</v>
      </c>
      <c r="F11" s="865">
        <v>0</v>
      </c>
      <c r="G11" s="865">
        <v>0</v>
      </c>
      <c r="H11" s="865">
        <v>0</v>
      </c>
      <c r="I11" s="865">
        <v>0</v>
      </c>
      <c r="J11" s="865">
        <v>0</v>
      </c>
      <c r="K11" s="865">
        <v>0</v>
      </c>
      <c r="L11" s="865">
        <v>0</v>
      </c>
      <c r="M11" s="865">
        <v>0</v>
      </c>
      <c r="N11" s="865">
        <f>L11+M11</f>
        <v>0</v>
      </c>
      <c r="O11" s="865"/>
      <c r="P11" s="865"/>
      <c r="Q11" s="865"/>
      <c r="R11" s="865"/>
      <c r="S11" s="865"/>
      <c r="T11" s="865"/>
      <c r="U11" s="865"/>
      <c r="V11" s="865"/>
      <c r="W11" s="865"/>
      <c r="X11" s="865"/>
      <c r="Y11" s="865"/>
      <c r="Z11" s="865"/>
      <c r="AA11" s="865"/>
      <c r="AB11" s="865"/>
      <c r="AC11" s="865"/>
    </row>
    <row r="12" ht="24.75" customHeight="1">
      <c r="A12" s="879"/>
      <c r="B12" s="880" t="s">
        <v>72</v>
      </c>
      <c r="C12" s="865">
        <f>F12+U12+I12+R12+X12+O12+AA12+L12</f>
        <v>9199795.23</v>
      </c>
      <c r="D12" s="865">
        <f>G12+V12+J12+S12+Y12+P12+AB12+M12</f>
        <v>0</v>
      </c>
      <c r="E12" s="865">
        <f>H12+W12+K12+T12+Z12+Q12+AC12+N12</f>
        <v>9199795.23</v>
      </c>
      <c r="F12" s="865">
        <v>8700000</v>
      </c>
      <c r="G12" s="865">
        <v>0</v>
      </c>
      <c r="H12" s="865">
        <v>8700000</v>
      </c>
      <c r="I12" s="865">
        <v>0</v>
      </c>
      <c r="J12" s="865">
        <v>0</v>
      </c>
      <c r="K12" s="865">
        <v>0</v>
      </c>
      <c r="L12" s="865">
        <v>135000</v>
      </c>
      <c r="M12" s="865">
        <v>0</v>
      </c>
      <c r="N12" s="865">
        <f>L12+M12</f>
        <v>135000</v>
      </c>
      <c r="O12" s="865">
        <v>271000</v>
      </c>
      <c r="P12" s="865">
        <v>0</v>
      </c>
      <c r="Q12" s="865">
        <v>271000</v>
      </c>
      <c r="R12" s="865">
        <v>0</v>
      </c>
      <c r="S12" s="865">
        <v>0</v>
      </c>
      <c r="T12" s="865">
        <v>0</v>
      </c>
      <c r="U12" s="865">
        <v>42000</v>
      </c>
      <c r="V12" s="865">
        <v>0</v>
      </c>
      <c r="W12" s="865">
        <v>42000</v>
      </c>
      <c r="X12" s="865">
        <v>33795.23</v>
      </c>
      <c r="Y12" s="865">
        <v>0</v>
      </c>
      <c r="Z12" s="865">
        <v>33795.23</v>
      </c>
      <c r="AA12" s="865">
        <v>18000</v>
      </c>
      <c r="AB12" s="865">
        <v>0</v>
      </c>
      <c r="AC12" s="865">
        <v>18000</v>
      </c>
    </row>
    <row r="13" ht="24.75" customHeight="1">
      <c r="A13" s="881"/>
      <c r="B13" s="882" t="s">
        <v>73</v>
      </c>
      <c r="C13" s="865">
        <f>F13+I13+X13+O13+L13</f>
        <v>4264000</v>
      </c>
      <c r="D13" s="865">
        <f>G13+J13+Y13+P13+M13</f>
        <v>0</v>
      </c>
      <c r="E13" s="865">
        <f>H13+K13+Z13+Q13+N13</f>
        <v>4264000</v>
      </c>
      <c r="F13" s="865">
        <v>4100000</v>
      </c>
      <c r="G13" s="865">
        <v>0</v>
      </c>
      <c r="H13" s="865">
        <v>4100000</v>
      </c>
      <c r="I13" s="865">
        <v>24000</v>
      </c>
      <c r="J13" s="865">
        <v>0</v>
      </c>
      <c r="K13" s="865">
        <v>24000</v>
      </c>
      <c r="L13" s="865">
        <v>0</v>
      </c>
      <c r="M13" s="865">
        <v>0</v>
      </c>
      <c r="N13" s="865">
        <f>L13+M13</f>
        <v>0</v>
      </c>
      <c r="O13" s="865">
        <v>140000</v>
      </c>
      <c r="P13" s="865">
        <v>0</v>
      </c>
      <c r="Q13" s="865">
        <v>140000</v>
      </c>
      <c r="R13" s="865"/>
      <c r="S13" s="865"/>
      <c r="T13" s="865"/>
      <c r="U13" s="865"/>
      <c r="V13" s="865"/>
      <c r="W13" s="865"/>
      <c r="X13" s="865">
        <v>0</v>
      </c>
      <c r="Y13" s="865">
        <v>0</v>
      </c>
      <c r="Z13" s="865">
        <v>0</v>
      </c>
      <c r="AA13" s="865"/>
      <c r="AB13" s="865"/>
      <c r="AC13" s="865"/>
    </row>
    <row r="14" ht="24.75" customHeight="1">
      <c r="A14" s="883"/>
      <c r="B14" s="884" t="s">
        <v>74</v>
      </c>
      <c r="C14" s="865">
        <f>F14</f>
        <v>0</v>
      </c>
      <c r="D14" s="865">
        <f>G14</f>
        <v>0</v>
      </c>
      <c r="E14" s="865">
        <f>H14</f>
        <v>0</v>
      </c>
      <c r="F14" s="865">
        <v>0</v>
      </c>
      <c r="G14" s="865">
        <v>0</v>
      </c>
      <c r="H14" s="865">
        <v>0</v>
      </c>
      <c r="I14" s="865"/>
      <c r="J14" s="865"/>
      <c r="K14" s="865"/>
      <c r="L14" s="865"/>
      <c r="M14" s="865"/>
      <c r="N14" s="865"/>
      <c r="O14" s="865"/>
      <c r="P14" s="865"/>
      <c r="Q14" s="865"/>
      <c r="R14" s="865"/>
      <c r="S14" s="865"/>
      <c r="T14" s="865"/>
      <c r="U14" s="865"/>
      <c r="V14" s="865"/>
      <c r="W14" s="865"/>
      <c r="X14" s="865"/>
      <c r="Y14" s="865"/>
      <c r="Z14" s="865"/>
      <c r="AA14" s="865"/>
      <c r="AB14" s="865"/>
      <c r="AC14" s="865"/>
    </row>
    <row r="15" ht="24.75" customHeight="1">
      <c r="A15" s="885"/>
      <c r="B15" s="886" t="s">
        <v>75</v>
      </c>
      <c r="C15" s="865">
        <f>F15</f>
        <v>0</v>
      </c>
      <c r="D15" s="865">
        <f>G15</f>
        <v>0</v>
      </c>
      <c r="E15" s="865">
        <f>H15</f>
        <v>0</v>
      </c>
      <c r="F15" s="865">
        <v>0</v>
      </c>
      <c r="G15" s="865">
        <v>0</v>
      </c>
      <c r="H15" s="865">
        <v>0</v>
      </c>
      <c r="I15" s="865"/>
      <c r="J15" s="865"/>
      <c r="K15" s="865"/>
      <c r="L15" s="865"/>
      <c r="M15" s="865"/>
      <c r="N15" s="865"/>
      <c r="O15" s="865"/>
      <c r="P15" s="865"/>
      <c r="Q15" s="865"/>
      <c r="R15" s="865"/>
      <c r="S15" s="865"/>
      <c r="T15" s="865"/>
      <c r="U15" s="865"/>
      <c r="V15" s="865"/>
      <c r="W15" s="865"/>
      <c r="X15" s="865"/>
      <c r="Y15" s="865"/>
      <c r="Z15" s="865"/>
      <c r="AA15" s="865"/>
      <c r="AB15" s="865"/>
      <c r="AC15" s="865"/>
    </row>
    <row r="16" ht="24.75" customHeight="1">
      <c r="A16" s="887"/>
      <c r="B16" s="888" t="s">
        <v>76</v>
      </c>
      <c r="C16" s="865">
        <f>F16+U16+I16+R16+X16+O16+AA16+L16</f>
        <v>1094678237.07</v>
      </c>
      <c r="D16" s="865">
        <f>G16+V16+J16+S16+Y16+P16+AB16+M16</f>
        <v>0</v>
      </c>
      <c r="E16" s="865">
        <f>H16+W16+K16+T16+Z16+Q16+AC16+N16</f>
        <v>897349919.17</v>
      </c>
      <c r="F16" s="865">
        <v>517274286.98</v>
      </c>
      <c r="G16" s="865">
        <v>0</v>
      </c>
      <c r="H16" s="865">
        <v>319945969.08</v>
      </c>
      <c r="I16" s="865">
        <v>26694973.2</v>
      </c>
      <c r="J16" s="865">
        <v>0</v>
      </c>
      <c r="K16" s="865">
        <v>26694973.2</v>
      </c>
      <c r="L16" s="865">
        <v>140915898.36</v>
      </c>
      <c r="M16" s="865">
        <v>0</v>
      </c>
      <c r="N16" s="865">
        <v>140915898.36</v>
      </c>
      <c r="O16" s="865">
        <v>213268670.86</v>
      </c>
      <c r="P16" s="865">
        <v>0</v>
      </c>
      <c r="Q16" s="865">
        <v>213268670.86</v>
      </c>
      <c r="R16" s="865">
        <v>155458639.96</v>
      </c>
      <c r="S16" s="865">
        <v>0</v>
      </c>
      <c r="T16" s="865">
        <v>155458639.96</v>
      </c>
      <c r="U16" s="865">
        <v>16656867.52</v>
      </c>
      <c r="V16" s="865">
        <v>0</v>
      </c>
      <c r="W16" s="865">
        <v>16656867.52</v>
      </c>
      <c r="X16" s="865">
        <v>11843889.09</v>
      </c>
      <c r="Y16" s="865">
        <v>0</v>
      </c>
      <c r="Z16" s="865">
        <v>11843889.09</v>
      </c>
      <c r="AA16" s="865">
        <v>12565011.1</v>
      </c>
      <c r="AB16" s="865">
        <v>0</v>
      </c>
      <c r="AC16" s="865">
        <v>12565011.1</v>
      </c>
    </row>
    <row r="17" ht="24.75" customHeight="1">
      <c r="A17" s="889"/>
      <c r="B17" s="890" t="s">
        <v>77</v>
      </c>
      <c r="C17" s="865">
        <f>F17+U17+I17+R17+X17+O17+AA17+L17</f>
        <v>638610323.57</v>
      </c>
      <c r="D17" s="865">
        <f>G17+V17+J17+S17+Y17+P17+AB17+M17</f>
        <v>0</v>
      </c>
      <c r="E17" s="865">
        <f>H17+W17+K17+T17+Z17+Q17+AC17+N17</f>
        <v>638610323.57</v>
      </c>
      <c r="F17" s="865">
        <v>318595969.08</v>
      </c>
      <c r="G17" s="865">
        <v>0</v>
      </c>
      <c r="H17" s="865">
        <v>318595969.08</v>
      </c>
      <c r="I17" s="865">
        <v>26610973.2</v>
      </c>
      <c r="J17" s="865">
        <v>0</v>
      </c>
      <c r="K17" s="865">
        <v>26610973.2</v>
      </c>
      <c r="L17" s="865">
        <v>140915898.36</v>
      </c>
      <c r="M17" s="865">
        <v>0</v>
      </c>
      <c r="N17" s="865">
        <f>L17+M17</f>
        <v>140915898.36</v>
      </c>
      <c r="O17" s="865">
        <v>66302886.33</v>
      </c>
      <c r="P17" s="865">
        <v>0</v>
      </c>
      <c r="Q17" s="865">
        <v>66302886.33</v>
      </c>
      <c r="R17" s="865">
        <v>64173633.96</v>
      </c>
      <c r="S17" s="865">
        <v>0</v>
      </c>
      <c r="T17" s="865">
        <v>64173633.96</v>
      </c>
      <c r="U17" s="865">
        <v>9813220.52</v>
      </c>
      <c r="V17" s="865">
        <v>0</v>
      </c>
      <c r="W17" s="865">
        <v>9813220.52</v>
      </c>
      <c r="X17" s="865">
        <v>4437642.67</v>
      </c>
      <c r="Y17" s="865">
        <v>0</v>
      </c>
      <c r="Z17" s="865">
        <v>4437642.67</v>
      </c>
      <c r="AA17" s="865">
        <v>7760099.45</v>
      </c>
      <c r="AB17" s="865">
        <v>0</v>
      </c>
      <c r="AC17" s="865">
        <v>7760099.45</v>
      </c>
    </row>
    <row r="18" ht="24.75" customHeight="1">
      <c r="A18" s="891"/>
      <c r="B18" s="892" t="s">
        <v>78</v>
      </c>
      <c r="C18" s="865">
        <f>F18+U18+I18+R18+X18+O18+AA18+L18</f>
        <v>0</v>
      </c>
      <c r="D18" s="865">
        <f>G18+V18+J18+S18+Y18+P18+AB18+M18</f>
        <v>0</v>
      </c>
      <c r="E18" s="865">
        <f>H18+W18+K18+T18+Z18+Q18+AC18+N18</f>
        <v>0</v>
      </c>
      <c r="F18" s="865">
        <v>0</v>
      </c>
      <c r="G18" s="865">
        <v>0</v>
      </c>
      <c r="H18" s="865">
        <v>0</v>
      </c>
      <c r="I18" s="865">
        <v>0</v>
      </c>
      <c r="J18" s="865">
        <v>0</v>
      </c>
      <c r="K18" s="865">
        <v>0</v>
      </c>
      <c r="L18" s="865">
        <v>0</v>
      </c>
      <c r="M18" s="865">
        <v>0</v>
      </c>
      <c r="N18" s="865">
        <f>L18+M18</f>
        <v>0</v>
      </c>
      <c r="O18" s="865">
        <v>0</v>
      </c>
      <c r="P18" s="865">
        <v>0</v>
      </c>
      <c r="Q18" s="865">
        <v>0</v>
      </c>
      <c r="R18" s="865">
        <v>0</v>
      </c>
      <c r="S18" s="865">
        <v>0</v>
      </c>
      <c r="T18" s="865">
        <v>0</v>
      </c>
      <c r="U18" s="865">
        <v>0</v>
      </c>
      <c r="V18" s="865">
        <v>0</v>
      </c>
      <c r="W18" s="865">
        <v>0</v>
      </c>
      <c r="X18" s="865">
        <v>0</v>
      </c>
      <c r="Y18" s="865">
        <v>0</v>
      </c>
      <c r="Z18" s="865">
        <v>0</v>
      </c>
      <c r="AA18" s="865">
        <v>0</v>
      </c>
      <c r="AB18" s="865">
        <v>0</v>
      </c>
      <c r="AC18" s="865">
        <v>0</v>
      </c>
    </row>
    <row r="19" ht="24.75" customHeight="1">
      <c r="A19" s="893"/>
      <c r="B19" s="894" t="s">
        <v>79</v>
      </c>
      <c r="C19" s="865">
        <f>F19+I19+X19+O19+L19</f>
        <v>1559000</v>
      </c>
      <c r="D19" s="865">
        <f>G19+J19+Y19+P19+M19</f>
        <v>0</v>
      </c>
      <c r="E19" s="865">
        <f>H19+K19+Z19+Q19+N19</f>
        <v>1559000</v>
      </c>
      <c r="F19" s="865">
        <v>1350000</v>
      </c>
      <c r="G19" s="865">
        <v>0</v>
      </c>
      <c r="H19" s="865">
        <v>1350000</v>
      </c>
      <c r="I19" s="865">
        <v>84000</v>
      </c>
      <c r="J19" s="865">
        <v>0</v>
      </c>
      <c r="K19" s="865">
        <v>84000</v>
      </c>
      <c r="L19" s="865">
        <v>0</v>
      </c>
      <c r="M19" s="865">
        <v>0</v>
      </c>
      <c r="N19" s="865">
        <f>L19+M19</f>
        <v>0</v>
      </c>
      <c r="O19" s="865">
        <v>125000</v>
      </c>
      <c r="P19" s="865">
        <v>0</v>
      </c>
      <c r="Q19" s="865">
        <v>125000</v>
      </c>
      <c r="R19" s="865"/>
      <c r="S19" s="865"/>
      <c r="T19" s="865"/>
      <c r="U19" s="865"/>
      <c r="V19" s="865"/>
      <c r="W19" s="865"/>
      <c r="X19" s="865">
        <v>0</v>
      </c>
      <c r="Y19" s="865">
        <v>0</v>
      </c>
      <c r="Z19" s="865">
        <v>0</v>
      </c>
      <c r="AA19" s="865"/>
      <c r="AB19" s="865"/>
      <c r="AC19" s="865"/>
    </row>
    <row r="20" ht="24.75" customHeight="1">
      <c r="A20" s="895"/>
      <c r="B20" s="896" t="s">
        <v>80</v>
      </c>
      <c r="C20" s="865">
        <f>F20</f>
        <v>0</v>
      </c>
      <c r="D20" s="865">
        <f>G20</f>
        <v>0</v>
      </c>
      <c r="E20" s="865">
        <f>H20</f>
        <v>0</v>
      </c>
      <c r="F20" s="865">
        <v>0</v>
      </c>
      <c r="G20" s="865">
        <v>0</v>
      </c>
      <c r="H20" s="865">
        <v>0</v>
      </c>
      <c r="I20" s="865"/>
      <c r="J20" s="865"/>
      <c r="K20" s="865"/>
      <c r="L20" s="865"/>
      <c r="M20" s="865"/>
      <c r="N20" s="865"/>
      <c r="O20" s="865"/>
      <c r="P20" s="865"/>
      <c r="Q20" s="865"/>
      <c r="R20" s="865"/>
      <c r="S20" s="865"/>
      <c r="T20" s="865"/>
      <c r="U20" s="865"/>
      <c r="V20" s="865"/>
      <c r="W20" s="865"/>
      <c r="X20" s="865"/>
      <c r="Y20" s="865"/>
      <c r="Z20" s="865"/>
      <c r="AA20" s="865"/>
      <c r="AB20" s="865"/>
      <c r="AC20" s="865"/>
    </row>
    <row r="21" ht="24.75" customHeight="1">
      <c r="A21" s="897"/>
      <c r="B21" s="898" t="s">
        <v>81</v>
      </c>
      <c r="C21" s="865">
        <f>F21</f>
        <v>0</v>
      </c>
      <c r="D21" s="865">
        <f>G21</f>
        <v>0</v>
      </c>
      <c r="E21" s="865">
        <f>H21</f>
        <v>0</v>
      </c>
      <c r="F21" s="865">
        <v>0</v>
      </c>
      <c r="G21" s="865">
        <v>0</v>
      </c>
      <c r="H21" s="865">
        <v>0</v>
      </c>
      <c r="I21" s="865"/>
      <c r="J21" s="865"/>
      <c r="K21" s="865"/>
      <c r="L21" s="865"/>
      <c r="M21" s="865"/>
      <c r="N21" s="865"/>
      <c r="O21" s="865"/>
      <c r="P21" s="865"/>
      <c r="Q21" s="865"/>
      <c r="R21" s="865"/>
      <c r="S21" s="865"/>
      <c r="T21" s="865"/>
      <c r="U21" s="865"/>
      <c r="V21" s="865"/>
      <c r="W21" s="865"/>
      <c r="X21" s="865"/>
      <c r="Y21" s="865"/>
      <c r="Z21" s="865"/>
      <c r="AA21" s="865"/>
      <c r="AB21" s="865"/>
      <c r="AC21" s="865"/>
    </row>
    <row r="22" ht="24.75" customHeight="1">
      <c r="A22" s="899"/>
      <c r="B22" s="900" t="s">
        <v>82</v>
      </c>
      <c r="C22" s="865">
        <f>F22+U22+I22+R22+X22+O22+AA22+L22</f>
        <v>14679215.57</v>
      </c>
      <c r="D22" s="865">
        <f>G22+V22+J22+S22+Y22+P22+AB22+M22</f>
        <v>0</v>
      </c>
      <c r="E22" s="865">
        <f>H22+W22+K22+T22+Z22+Q22+AC22+N22</f>
        <v>14679215.57</v>
      </c>
      <c r="F22" s="865">
        <v>0</v>
      </c>
      <c r="G22" s="865">
        <v>0</v>
      </c>
      <c r="H22" s="865">
        <v>0</v>
      </c>
      <c r="I22" s="865">
        <v>12579936.1</v>
      </c>
      <c r="J22" s="865">
        <v>0</v>
      </c>
      <c r="K22" s="865">
        <v>12579936.1</v>
      </c>
      <c r="L22" s="865">
        <v>2099279.47</v>
      </c>
      <c r="M22" s="865">
        <v>0</v>
      </c>
      <c r="N22" s="865">
        <f>L22+M22</f>
        <v>2099279.47</v>
      </c>
      <c r="O22" s="865">
        <v>0</v>
      </c>
      <c r="P22" s="865">
        <v>0</v>
      </c>
      <c r="Q22" s="865">
        <v>0</v>
      </c>
      <c r="R22" s="865">
        <v>0</v>
      </c>
      <c r="S22" s="865">
        <v>0</v>
      </c>
      <c r="T22" s="865">
        <v>0</v>
      </c>
      <c r="U22" s="865">
        <v>0</v>
      </c>
      <c r="V22" s="865">
        <v>0</v>
      </c>
      <c r="W22" s="865">
        <v>0</v>
      </c>
      <c r="X22" s="865">
        <v>0</v>
      </c>
      <c r="Y22" s="865">
        <v>0</v>
      </c>
      <c r="Z22" s="865">
        <v>0</v>
      </c>
      <c r="AA22" s="865">
        <v>0</v>
      </c>
      <c r="AB22" s="865">
        <v>0</v>
      </c>
      <c r="AC22" s="865">
        <v>0</v>
      </c>
    </row>
    <row r="23" ht="24.75" customHeight="1">
      <c r="A23" s="901"/>
      <c r="B23" s="902" t="s">
        <v>83</v>
      </c>
      <c r="C23" s="865">
        <f>F23+U23+I23+R23+X23+O23+AA23+L23</f>
        <v>197076672.04</v>
      </c>
      <c r="D23" s="865">
        <f>G23+V23+J23+S23+Y23+P23+AB23+M23</f>
        <v>0</v>
      </c>
      <c r="E23" s="865">
        <f>H23+W23+K23+T23+Z23+Q23+AC23+N23</f>
        <v>197076672.04</v>
      </c>
      <c r="F23" s="865">
        <v>5078736.74</v>
      </c>
      <c r="G23" s="865">
        <v>0</v>
      </c>
      <c r="H23" s="865">
        <v>5078736.74</v>
      </c>
      <c r="I23" s="865">
        <v>183191946.23</v>
      </c>
      <c r="J23" s="865">
        <v>0</v>
      </c>
      <c r="K23" s="865">
        <v>183191946.23</v>
      </c>
      <c r="L23" s="903">
        <v>2760637.68</v>
      </c>
      <c r="M23" s="903">
        <v>0</v>
      </c>
      <c r="N23" s="903">
        <f>L23+M23</f>
        <v>2760637.68</v>
      </c>
      <c r="O23" s="865">
        <v>404958.15</v>
      </c>
      <c r="P23" s="865">
        <v>0</v>
      </c>
      <c r="Q23" s="865">
        <v>404958.15</v>
      </c>
      <c r="R23" s="865">
        <v>2875683.06</v>
      </c>
      <c r="S23" s="865">
        <v>0</v>
      </c>
      <c r="T23" s="865">
        <v>2875683.06</v>
      </c>
      <c r="U23" s="865">
        <v>739429.27</v>
      </c>
      <c r="V23" s="865">
        <v>0</v>
      </c>
      <c r="W23" s="865">
        <v>739429.27</v>
      </c>
      <c r="X23" s="865">
        <v>595964.06</v>
      </c>
      <c r="Y23" s="865">
        <v>0</v>
      </c>
      <c r="Z23" s="865">
        <v>595964.06</v>
      </c>
      <c r="AA23" s="903">
        <v>1429316.85</v>
      </c>
      <c r="AB23" s="903">
        <v>0</v>
      </c>
      <c r="AC23" s="903">
        <v>1429316.85</v>
      </c>
    </row>
    <row r="24" ht="1652.65">
      <c r="A24" s="904"/>
      <c r="B24" s="905"/>
      <c r="C24" s="906"/>
      <c r="D24" s="907"/>
      <c r="E24" s="908"/>
      <c r="F24" s="909"/>
      <c r="G24" s="910"/>
      <c r="H24" s="911"/>
      <c r="I24" s="912"/>
      <c r="J24" s="913"/>
      <c r="K24" s="914"/>
      <c r="L24" s="915"/>
      <c r="M24" s="916"/>
      <c r="N24" s="917"/>
      <c r="O24" s="918"/>
      <c r="P24" s="919"/>
      <c r="Q24" s="920"/>
      <c r="R24" s="921"/>
      <c r="S24" s="922"/>
      <c r="T24" s="923"/>
      <c r="U24" s="924"/>
      <c r="V24" s="925"/>
      <c r="W24" s="926"/>
      <c r="X24" s="927"/>
      <c r="Y24" s="928"/>
      <c r="Z24" s="929"/>
      <c r="AA24" s="930"/>
      <c r="AB24" s="931"/>
      <c r="AC24" s="932" t="s">
        <v>84</v>
      </c>
    </row>
  </sheetData>
  <mergeCells>
    <mergeCell ref="A1:N2"/>
    <mergeCell ref="O1:AC2"/>
    <mergeCell ref="B5:B6"/>
    <mergeCell ref="C5:E5"/>
    <mergeCell ref="F5:H5"/>
    <mergeCell ref="I5:K5"/>
    <mergeCell ref="L5:N5"/>
    <mergeCell ref="O5:Q5"/>
    <mergeCell ref="R5:T5"/>
    <mergeCell ref="U5:W5"/>
    <mergeCell ref="X5:Z5"/>
    <mergeCell ref="AA5:AC5"/>
  </mergeCells>
  <printOptions horizontalCentered="1"/>
  <pageMargins left="0.393700787401575" right="0.393700787401575" top="1.18110236220472" bottom="1.18110236220472" header="0.51181" footer="0.51181"/>
  <pageSetup paperSize="9" scale="80" pageOrder="overThenDown" orientation="landscape" errors="blank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3"/>
  <sheetViews>
    <sheetView showGridLines="0" topLeftCell="A1" zoomScaleNormal="100" zoomScalePageLayoutView="60" workbookViewId="0">
      <pane topLeftCell="C12" activePane="bottomRight" state="frozen"/>
      <selection activeCell="A1" sqref="A1"/>
    </sheetView>
  </sheetViews>
  <sheetFormatPr defaultColWidth="8" defaultRowHeight="14.25"/>
  <cols>
    <col min="1" max="1" style="16" hidden="1"/>
    <col min="2" max="2" width="24.9725490196078" style="16"/>
    <col min="3" max="3" width="18.8235294117647" style="16"/>
    <col min="4" max="4" width="18.8235294117647" style="16"/>
    <col min="5" max="5" width="18.8235294117647" style="16"/>
    <col min="6" max="6" width="23.5921568627451" style="16"/>
    <col min="7" max="7" width="18.8235294117647" style="16"/>
    <col min="8" max="8" width="18.8235294117647" style="16"/>
    <col min="9" max="9" width="18.8235294117647" style="16"/>
  </cols>
  <sheetData>
    <row r="1" ht="15" customHeight="1">
      <c r="A1" s="933"/>
      <c r="B1" s="934"/>
      <c r="C1" s="935"/>
      <c r="D1" s="936"/>
      <c r="E1" s="937"/>
      <c r="F1" s="938"/>
      <c r="G1" s="939"/>
      <c r="H1" s="940"/>
      <c r="I1" s="941"/>
    </row>
    <row r="2" ht="30" customHeight="1">
      <c r="A2" s="942"/>
      <c r="B2" s="943" t="s">
        <v>85</v>
      </c>
      <c r="C2" s="944"/>
      <c r="D2" s="945"/>
      <c r="E2" s="946"/>
      <c r="F2" s="947"/>
      <c r="G2" s="948"/>
      <c r="H2" s="949"/>
      <c r="I2" s="950"/>
    </row>
    <row r="3" ht="15" customHeight="1">
      <c r="A3" s="951"/>
      <c r="B3" s="952"/>
      <c r="C3" s="953"/>
      <c r="D3" s="954"/>
      <c r="E3" s="955"/>
      <c r="F3" s="956"/>
      <c r="G3" s="957"/>
      <c r="H3" s="958"/>
      <c r="I3" s="959" t="s">
        <v>31</v>
      </c>
    </row>
    <row r="4" ht="15" customHeight="1">
      <c r="A4" s="960"/>
      <c r="B4" s="961"/>
      <c r="C4" s="962"/>
      <c r="D4" s="963"/>
      <c r="E4" s="964"/>
      <c r="F4" s="965"/>
      <c r="G4" s="966"/>
      <c r="H4" s="967"/>
      <c r="I4" s="968" t="s">
        <v>53</v>
      </c>
    </row>
    <row r="5" ht="26.25" customHeight="1">
      <c r="A5" s="969"/>
      <c r="B5" s="970" t="s">
        <v>86</v>
      </c>
      <c r="C5" s="971" t="s">
        <v>64</v>
      </c>
      <c r="D5" s="972" t="s">
        <v>65</v>
      </c>
      <c r="E5" s="973" t="s">
        <v>66</v>
      </c>
      <c r="F5" s="974" t="s">
        <v>87</v>
      </c>
      <c r="G5" s="975" t="s">
        <v>64</v>
      </c>
      <c r="H5" s="976" t="s">
        <v>65</v>
      </c>
      <c r="I5" s="977" t="s">
        <v>66</v>
      </c>
    </row>
    <row r="6" ht="26.25" customHeight="1">
      <c r="A6" s="978"/>
      <c r="B6" s="979" t="s">
        <v>88</v>
      </c>
      <c r="C6" s="865">
        <v>184333317.9</v>
      </c>
      <c r="D6" s="980">
        <v>0</v>
      </c>
      <c r="E6" s="865">
        <f>C6+D6</f>
        <v>184333317.9</v>
      </c>
      <c r="F6" s="981" t="s">
        <v>89</v>
      </c>
      <c r="G6" s="865">
        <v>301979731.98</v>
      </c>
      <c r="H6" s="982">
        <v>0</v>
      </c>
      <c r="I6" s="865">
        <f>G6+H6</f>
        <v>301979731.98</v>
      </c>
    </row>
    <row r="7" ht="26.25" customHeight="1">
      <c r="A7" s="983"/>
      <c r="B7" s="984" t="s">
        <v>90</v>
      </c>
      <c r="C7" s="865">
        <v>195000</v>
      </c>
      <c r="D7" s="985">
        <v>0</v>
      </c>
      <c r="E7" s="865">
        <f>C7+D7</f>
        <v>195000</v>
      </c>
      <c r="F7" s="986" t="s">
        <v>91</v>
      </c>
      <c r="G7" s="865">
        <v>217260</v>
      </c>
      <c r="H7" s="987">
        <v>0</v>
      </c>
      <c r="I7" s="865">
        <f>G7+H7</f>
        <v>217260</v>
      </c>
    </row>
    <row r="8" ht="26.25" customHeight="1">
      <c r="A8" s="988"/>
      <c r="B8" s="989" t="s">
        <v>92</v>
      </c>
      <c r="C8" s="865">
        <v>0</v>
      </c>
      <c r="D8" s="990">
        <v>0</v>
      </c>
      <c r="E8" s="865">
        <f>C8+D8</f>
        <v>0</v>
      </c>
      <c r="F8" s="991" t="s">
        <v>93</v>
      </c>
      <c r="G8" s="865">
        <v>0</v>
      </c>
      <c r="H8" s="992">
        <v>0</v>
      </c>
      <c r="I8" s="865">
        <f>G8+H8</f>
        <v>0</v>
      </c>
    </row>
    <row r="9" ht="26.25" customHeight="1">
      <c r="A9" s="993"/>
      <c r="B9" s="994" t="s">
        <v>94</v>
      </c>
      <c r="C9" s="865">
        <v>0</v>
      </c>
      <c r="D9" s="995">
        <v>0</v>
      </c>
      <c r="E9" s="865">
        <f>C9+D9</f>
        <v>0</v>
      </c>
      <c r="F9" s="996" t="s">
        <v>95</v>
      </c>
      <c r="G9" s="865">
        <v>16616237.1</v>
      </c>
      <c r="H9" s="997">
        <v>0</v>
      </c>
      <c r="I9" s="865">
        <f>G9+H9</f>
        <v>16616237.1</v>
      </c>
    </row>
    <row r="10" ht="26.25" customHeight="1">
      <c r="A10" s="998"/>
      <c r="B10" s="999" t="s">
        <v>96</v>
      </c>
      <c r="C10" s="865">
        <v>0</v>
      </c>
      <c r="D10" s="1000">
        <v>0</v>
      </c>
      <c r="E10" s="865">
        <f>C10+D10</f>
        <v>0</v>
      </c>
      <c r="F10" s="1001"/>
      <c r="G10" s="1002"/>
      <c r="H10" s="1003"/>
      <c r="I10" s="1004"/>
    </row>
    <row r="11" ht="26.25" customHeight="1">
      <c r="A11" s="1005"/>
      <c r="B11" s="1006" t="s">
        <v>97</v>
      </c>
      <c r="C11" s="865">
        <v>8700000</v>
      </c>
      <c r="D11" s="1007">
        <v>0</v>
      </c>
      <c r="E11" s="865">
        <f>C11+D11</f>
        <v>8700000</v>
      </c>
      <c r="F11" s="1008" t="s">
        <v>98</v>
      </c>
      <c r="G11" s="865">
        <v>0</v>
      </c>
      <c r="H11" s="1009">
        <v>0</v>
      </c>
      <c r="I11" s="865">
        <f>G11+H11</f>
        <v>0</v>
      </c>
    </row>
    <row r="12" ht="26.25" customHeight="1">
      <c r="A12" s="1010"/>
      <c r="B12" s="1011" t="s">
        <v>99</v>
      </c>
      <c r="C12" s="865">
        <v>860000</v>
      </c>
      <c r="D12" s="1012">
        <v>0</v>
      </c>
      <c r="E12" s="865">
        <f>C12+D12</f>
        <v>860000</v>
      </c>
      <c r="F12" s="1013"/>
      <c r="G12" s="1014"/>
      <c r="H12" s="1015"/>
      <c r="I12" s="1016"/>
    </row>
    <row r="13" ht="26.25" customHeight="1">
      <c r="A13" s="1017"/>
      <c r="B13" s="1018" t="s">
        <v>100</v>
      </c>
      <c r="C13" s="865">
        <v>4100000</v>
      </c>
      <c r="D13" s="1019">
        <v>0</v>
      </c>
      <c r="E13" s="865">
        <f>C13+D13</f>
        <v>4100000</v>
      </c>
      <c r="F13" s="1020" t="s">
        <v>101</v>
      </c>
      <c r="G13" s="865">
        <v>1350000</v>
      </c>
      <c r="H13" s="1021">
        <v>0</v>
      </c>
      <c r="I13" s="865">
        <f>G13+H13</f>
        <v>1350000</v>
      </c>
    </row>
    <row r="14" ht="26.25" customHeight="1">
      <c r="A14" s="1022"/>
      <c r="B14" s="1023" t="s">
        <v>102</v>
      </c>
      <c r="C14" s="865">
        <f>SUM(C6:C8)+C10+C11+C13</f>
        <v>197328317.9</v>
      </c>
      <c r="D14" s="865">
        <f>SUM(D6:D8)+D10+D11+D13</f>
        <v>0</v>
      </c>
      <c r="E14" s="865">
        <f>SUM(E6:E8)+E10+E11+E13</f>
        <v>197328317.9</v>
      </c>
      <c r="F14" s="1024" t="s">
        <v>103</v>
      </c>
      <c r="G14" s="865">
        <f>G6+G8+G9+G11+G13</f>
        <v>319945969.08</v>
      </c>
      <c r="H14" s="865">
        <f>H6+H8+H9+H11+H13</f>
        <v>0</v>
      </c>
      <c r="I14" s="865">
        <f>I6+I8+I9+I11+I13</f>
        <v>319945969.08</v>
      </c>
    </row>
    <row r="15" ht="26.25" customHeight="1">
      <c r="A15" s="1025"/>
      <c r="B15" s="1026" t="s">
        <v>104</v>
      </c>
      <c r="C15" s="865">
        <v>319945969.08</v>
      </c>
      <c r="D15" s="1027">
        <v>0</v>
      </c>
      <c r="E15" s="865">
        <f>C15+D15</f>
        <v>319945969.08</v>
      </c>
      <c r="F15" s="1028" t="s">
        <v>105</v>
      </c>
      <c r="G15" s="865">
        <v>0</v>
      </c>
      <c r="H15" s="1029">
        <v>0</v>
      </c>
      <c r="I15" s="865">
        <f>G15+H15</f>
        <v>0</v>
      </c>
    </row>
    <row r="16" ht="26.25" customHeight="1">
      <c r="A16" s="1030"/>
      <c r="B16" s="1031" t="s">
        <v>106</v>
      </c>
      <c r="C16" s="865">
        <v>0</v>
      </c>
      <c r="D16" s="1032">
        <v>0</v>
      </c>
      <c r="E16" s="865">
        <f>C16+D16</f>
        <v>0</v>
      </c>
      <c r="F16" s="1033" t="s">
        <v>107</v>
      </c>
      <c r="G16" s="865">
        <v>0</v>
      </c>
      <c r="H16" s="1034">
        <v>0</v>
      </c>
      <c r="I16" s="865">
        <f>G16+H16</f>
        <v>0</v>
      </c>
    </row>
    <row r="17" ht="26.25" customHeight="1">
      <c r="A17" s="1035"/>
      <c r="B17" s="1036" t="s">
        <v>108</v>
      </c>
      <c r="C17" s="865">
        <v>0</v>
      </c>
      <c r="D17" s="1037">
        <v>0</v>
      </c>
      <c r="E17" s="865">
        <f>C17+D17</f>
        <v>0</v>
      </c>
      <c r="F17" s="1038" t="s">
        <v>109</v>
      </c>
      <c r="G17" s="865">
        <v>197328317.9</v>
      </c>
      <c r="H17" s="1039">
        <v>0</v>
      </c>
      <c r="I17" s="865">
        <f>G17+H17</f>
        <v>197328317.9</v>
      </c>
    </row>
    <row r="18" ht="26.25" customHeight="1">
      <c r="A18" s="1040"/>
      <c r="B18" s="1041" t="s">
        <v>110</v>
      </c>
      <c r="C18" s="865">
        <v>0</v>
      </c>
      <c r="D18" s="1042">
        <v>0</v>
      </c>
      <c r="E18" s="865">
        <f>C18+D18</f>
        <v>0</v>
      </c>
      <c r="F18" s="1043" t="s">
        <v>111</v>
      </c>
      <c r="G18" s="865">
        <v>0</v>
      </c>
      <c r="H18" s="1044">
        <v>0</v>
      </c>
      <c r="I18" s="865">
        <f>G18+H18</f>
        <v>0</v>
      </c>
    </row>
    <row r="19" ht="26.25" customHeight="1">
      <c r="A19" s="1045"/>
      <c r="B19" s="1046" t="s">
        <v>112</v>
      </c>
      <c r="C19" s="865">
        <f>C14+C15+C17</f>
        <v>517274286.98</v>
      </c>
      <c r="D19" s="865">
        <f>D14+D15+D17</f>
        <v>0</v>
      </c>
      <c r="E19" s="865">
        <f>E14+E15+E17</f>
        <v>517274286.98</v>
      </c>
      <c r="F19" s="1047" t="s">
        <v>113</v>
      </c>
      <c r="G19" s="865">
        <f>G14+G15+G17</f>
        <v>517274286.98</v>
      </c>
      <c r="H19" s="865">
        <f>H14+H15+H17</f>
        <v>0</v>
      </c>
      <c r="I19" s="865">
        <f>I14+I15+I17</f>
        <v>517274286.98</v>
      </c>
    </row>
    <row r="20" ht="26.25" customHeight="1">
      <c r="A20" s="1048"/>
      <c r="B20" s="1049"/>
      <c r="C20" s="1050"/>
      <c r="D20" s="1051"/>
      <c r="E20" s="1052"/>
      <c r="F20" s="1053" t="s">
        <v>114</v>
      </c>
      <c r="G20" s="865">
        <f>C19-G19</f>
        <v>0</v>
      </c>
      <c r="H20" s="865">
        <f>D19-H19</f>
        <v>0</v>
      </c>
      <c r="I20" s="865">
        <f>E19-I19</f>
        <v>0</v>
      </c>
    </row>
    <row r="21" ht="26.25" customHeight="1">
      <c r="A21" s="1054"/>
      <c r="B21" s="1055" t="s">
        <v>115</v>
      </c>
      <c r="C21" s="865">
        <v>5078736.74</v>
      </c>
      <c r="D21" s="1056">
        <v>0</v>
      </c>
      <c r="E21" s="865">
        <f>C21+D21</f>
        <v>5078736.74</v>
      </c>
      <c r="F21" s="1057" t="s">
        <v>116</v>
      </c>
      <c r="G21" s="865">
        <f>C21+G20</f>
        <v>5078736.74</v>
      </c>
      <c r="H21" s="865">
        <f>D21+H20</f>
        <v>0</v>
      </c>
      <c r="I21" s="865">
        <f>E21+I20</f>
        <v>5078736.74</v>
      </c>
    </row>
    <row r="22" ht="26.25" customHeight="1">
      <c r="A22" s="1058"/>
      <c r="B22" s="1059" t="s">
        <v>117</v>
      </c>
      <c r="C22" s="865">
        <f>C19+C21</f>
        <v>522353023.72</v>
      </c>
      <c r="D22" s="865">
        <f>D19+D21</f>
        <v>0</v>
      </c>
      <c r="E22" s="865">
        <f>E19+E21</f>
        <v>522353023.72</v>
      </c>
      <c r="F22" s="1060" t="s">
        <v>117</v>
      </c>
      <c r="G22" s="865">
        <f>G19+G21</f>
        <v>522353023.72</v>
      </c>
      <c r="H22" s="865">
        <f>H19+H21</f>
        <v>0</v>
      </c>
      <c r="I22" s="865">
        <f>I19+I21</f>
        <v>522353023.72</v>
      </c>
    </row>
    <row r="23" ht="27.75" customHeight="1">
      <c r="A23" s="1061"/>
      <c r="B23" s="1062"/>
      <c r="C23" s="1063"/>
      <c r="D23" s="1064"/>
      <c r="E23" s="1065"/>
      <c r="F23" s="1066"/>
      <c r="G23" s="1067"/>
      <c r="H23" s="1068"/>
      <c r="I23" s="1069" t="s">
        <v>118</v>
      </c>
    </row>
  </sheetData>
  <mergeCells>
    <mergeCell ref="B2:I2"/>
  </mergeCells>
  <printOptions horizontalCentered="1"/>
  <pageMargins left="0.393700787401575" right="0.393700787401575" top="1.18110236220472" bottom="0.78740157480315" header="0.51181" footer="0.51181"/>
  <pageSetup paperSize="9" scale="80" pageOrder="overThenDown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2"/>
  <sheetViews>
    <sheetView showGridLines="0" topLeftCell="A1" zoomScaleNormal="100" zoomScalePageLayoutView="60" workbookViewId="0">
      <pane topLeftCell="B5" activePane="bottomRight" state="frozen"/>
      <selection activeCell="A1" sqref="A1"/>
    </sheetView>
  </sheetViews>
  <sheetFormatPr defaultColWidth="8" defaultRowHeight="14.25"/>
  <cols>
    <col min="1" max="1" width="17.8196078431373" style="16"/>
    <col min="2" max="2" width="18.8235294117647" style="16"/>
    <col min="3" max="3" width="18.8235294117647" style="16"/>
    <col min="4" max="4" width="18.8235294117647" style="16"/>
    <col min="5" max="5" width="21.3333333333333" style="16"/>
    <col min="6" max="6" width="18.8235294117647" style="16"/>
    <col min="7" max="7" width="18.8235294117647" style="16"/>
    <col min="8" max="8" width="18.8235294117647" style="16"/>
  </cols>
  <sheetData>
    <row r="1" ht="45" customHeight="1">
      <c r="A1" s="1070" t="s">
        <v>119</v>
      </c>
      <c r="B1" s="1071"/>
      <c r="C1" s="1072"/>
      <c r="D1" s="1073"/>
      <c r="E1" s="1074"/>
      <c r="F1" s="1075"/>
      <c r="G1" s="1076"/>
      <c r="H1" s="1077"/>
    </row>
    <row r="2" ht="18" customHeight="1">
      <c r="A2" s="1078"/>
      <c r="B2" s="1079"/>
      <c r="C2" s="1080"/>
      <c r="D2" s="1081"/>
      <c r="E2" s="1082"/>
      <c r="F2" s="1083"/>
      <c r="G2" s="1084"/>
      <c r="H2" s="1085" t="s">
        <v>33</v>
      </c>
    </row>
    <row r="3" ht="18" customHeight="1">
      <c r="A3" s="1086"/>
      <c r="B3" s="1087"/>
      <c r="C3" s="1088"/>
      <c r="D3" s="1089"/>
      <c r="E3" s="1090"/>
      <c r="F3" s="1091"/>
      <c r="G3" s="1092"/>
      <c r="H3" s="1093" t="s">
        <v>53</v>
      </c>
    </row>
    <row r="4" ht="26.25" customHeight="1">
      <c r="A4" s="1094" t="s">
        <v>120</v>
      </c>
      <c r="B4" s="1095" t="s">
        <v>64</v>
      </c>
      <c r="C4" s="1096" t="s">
        <v>65</v>
      </c>
      <c r="D4" s="1097" t="s">
        <v>66</v>
      </c>
      <c r="E4" s="1098" t="s">
        <v>120</v>
      </c>
      <c r="F4" s="1099" t="s">
        <v>64</v>
      </c>
      <c r="G4" s="1100" t="s">
        <v>65</v>
      </c>
      <c r="H4" s="1101" t="s">
        <v>66</v>
      </c>
    </row>
    <row r="5" ht="26.25" customHeight="1">
      <c r="A5" s="1102" t="s">
        <v>121</v>
      </c>
      <c r="B5" s="1103">
        <v>13306545.3</v>
      </c>
      <c r="C5" s="1104">
        <v>0</v>
      </c>
      <c r="D5" s="1103">
        <f>B5+C5</f>
        <v>13306545.3</v>
      </c>
      <c r="E5" s="1105" t="s">
        <v>122</v>
      </c>
      <c r="F5" s="1103">
        <v>21282912</v>
      </c>
      <c r="G5" s="1106">
        <v>0</v>
      </c>
      <c r="H5" s="1103">
        <f>F5+G5</f>
        <v>21282912</v>
      </c>
    </row>
    <row r="6" ht="28.5" customHeight="1">
      <c r="A6" s="1107" t="s">
        <v>123</v>
      </c>
      <c r="B6" s="1103">
        <v>322800</v>
      </c>
      <c r="C6" s="1108">
        <v>0</v>
      </c>
      <c r="D6" s="1103">
        <f>B6+C6</f>
        <v>322800</v>
      </c>
      <c r="E6" s="1109" t="s">
        <v>124</v>
      </c>
      <c r="F6" s="1103">
        <v>5153749.2</v>
      </c>
      <c r="G6" s="1110">
        <v>0</v>
      </c>
      <c r="H6" s="1103">
        <f>F6+G6</f>
        <v>5153749.2</v>
      </c>
    </row>
    <row r="7" ht="26.25" customHeight="1">
      <c r="A7" s="1111" t="s">
        <v>125</v>
      </c>
      <c r="B7" s="1103">
        <v>0</v>
      </c>
      <c r="C7" s="1112">
        <v>0</v>
      </c>
      <c r="D7" s="1103">
        <f>B7+C7</f>
        <v>0</v>
      </c>
      <c r="E7" s="1113" t="s">
        <v>95</v>
      </c>
      <c r="F7" s="1103">
        <v>174312</v>
      </c>
      <c r="G7" s="1114">
        <v>0</v>
      </c>
      <c r="H7" s="1103">
        <f>F7+G7</f>
        <v>174312</v>
      </c>
    </row>
    <row r="8" ht="26.25" customHeight="1">
      <c r="A8" s="1115" t="s">
        <v>126</v>
      </c>
      <c r="B8" s="1103">
        <v>2560000</v>
      </c>
      <c r="C8" s="1116">
        <v>0</v>
      </c>
      <c r="D8" s="1103">
        <f>B8+C8</f>
        <v>2560000</v>
      </c>
      <c r="E8" s="1117"/>
      <c r="F8" s="1118"/>
      <c r="G8" s="1119"/>
      <c r="H8" s="1120"/>
    </row>
    <row r="9" ht="26.25" customHeight="1">
      <c r="A9" s="1121" t="s">
        <v>127</v>
      </c>
      <c r="B9" s="1103">
        <v>23384364</v>
      </c>
      <c r="C9" s="1122">
        <v>0</v>
      </c>
      <c r="D9" s="1103">
        <f>B9+C9</f>
        <v>23384364</v>
      </c>
      <c r="E9" s="1123"/>
      <c r="F9" s="1124"/>
      <c r="G9" s="1125"/>
      <c r="H9" s="1126"/>
    </row>
    <row r="10" ht="27" customHeight="1">
      <c r="A10" s="1127" t="s">
        <v>128</v>
      </c>
      <c r="B10" s="1103">
        <v>21282912</v>
      </c>
      <c r="C10" s="1128">
        <v>0</v>
      </c>
      <c r="D10" s="1103">
        <f>B10+C10</f>
        <v>21282912</v>
      </c>
      <c r="E10" s="1129"/>
      <c r="F10" s="1130"/>
      <c r="G10" s="1131"/>
      <c r="H10" s="1132"/>
    </row>
    <row r="11" ht="26.25" customHeight="1">
      <c r="A11" s="1133" t="s">
        <v>129</v>
      </c>
      <c r="B11" s="1103">
        <v>1927140</v>
      </c>
      <c r="C11" s="1134">
        <v>0</v>
      </c>
      <c r="D11" s="1103">
        <f>B11+C11</f>
        <v>1927140</v>
      </c>
      <c r="E11" s="1135"/>
      <c r="F11" s="1136"/>
      <c r="G11" s="1137"/>
      <c r="H11" s="1138"/>
    </row>
    <row r="12" ht="26.25" customHeight="1">
      <c r="A12" s="1139" t="s">
        <v>130</v>
      </c>
      <c r="B12" s="1103">
        <v>0</v>
      </c>
      <c r="C12" s="1140">
        <v>0</v>
      </c>
      <c r="D12" s="1103">
        <f>B12+C12</f>
        <v>0</v>
      </c>
      <c r="E12" s="1141"/>
      <c r="F12" s="1142"/>
      <c r="G12" s="1143"/>
      <c r="H12" s="1144"/>
    </row>
    <row r="13" ht="26.25" customHeight="1">
      <c r="A13" s="1145" t="s">
        <v>131</v>
      </c>
      <c r="B13" s="1103">
        <v>0</v>
      </c>
      <c r="C13" s="1146">
        <v>0</v>
      </c>
      <c r="D13" s="1103">
        <f>B13+C13</f>
        <v>0</v>
      </c>
      <c r="E13" s="1147" t="s">
        <v>98</v>
      </c>
      <c r="F13" s="1103">
        <v>0</v>
      </c>
      <c r="G13" s="1148">
        <v>0</v>
      </c>
      <c r="H13" s="1103">
        <f>F13+G13</f>
        <v>0</v>
      </c>
    </row>
    <row r="14" ht="26.25" customHeight="1">
      <c r="A14" s="1149" t="s">
        <v>132</v>
      </c>
      <c r="B14" s="1103">
        <v>24000</v>
      </c>
      <c r="C14" s="1150">
        <v>0</v>
      </c>
      <c r="D14" s="1103">
        <f>B14+C14</f>
        <v>24000</v>
      </c>
      <c r="E14" s="1151" t="s">
        <v>101</v>
      </c>
      <c r="F14" s="1103">
        <v>84000</v>
      </c>
      <c r="G14" s="1152">
        <v>0</v>
      </c>
      <c r="H14" s="1103">
        <f>F14+G14</f>
        <v>84000</v>
      </c>
    </row>
    <row r="15" ht="26.25" customHeight="1">
      <c r="A15" s="1153" t="s">
        <v>133</v>
      </c>
      <c r="B15" s="1103">
        <f>B5+B7+B8+B9+B12+B13+B14</f>
        <v>39274909.3</v>
      </c>
      <c r="C15" s="1103">
        <v>0</v>
      </c>
      <c r="D15" s="1103">
        <f>D5+SUM(D7:D9)+SUM(D12:D14)</f>
        <v>39274909.3</v>
      </c>
      <c r="E15" s="1154" t="s">
        <v>103</v>
      </c>
      <c r="F15" s="1103">
        <f>F5+F6+F7+F13+F14</f>
        <v>26694973.2</v>
      </c>
      <c r="G15" s="1103">
        <f>G5+G6+G7+SUM(G13:G14)</f>
        <v>0</v>
      </c>
      <c r="H15" s="1103">
        <f>H5+H6+H7+H14+H13</f>
        <v>26694973.2</v>
      </c>
    </row>
    <row r="16" ht="26.25" customHeight="1">
      <c r="A16" s="1155" t="s">
        <v>134</v>
      </c>
      <c r="B16" s="1103">
        <v>0</v>
      </c>
      <c r="C16" s="1156">
        <v>0</v>
      </c>
      <c r="D16" s="1103">
        <f>B16+C16</f>
        <v>0</v>
      </c>
      <c r="E16" s="1157" t="s">
        <v>105</v>
      </c>
      <c r="F16" s="1103">
        <v>0</v>
      </c>
      <c r="G16" s="1158">
        <v>0</v>
      </c>
      <c r="H16" s="1103">
        <f>F16+G16</f>
        <v>0</v>
      </c>
    </row>
    <row r="17" ht="26.25" customHeight="1">
      <c r="A17" s="1159" t="s">
        <v>135</v>
      </c>
      <c r="B17" s="1103">
        <v>0</v>
      </c>
      <c r="C17" s="1160">
        <v>0</v>
      </c>
      <c r="D17" s="1103">
        <f>B17+C17</f>
        <v>0</v>
      </c>
      <c r="E17" s="1161" t="s">
        <v>109</v>
      </c>
      <c r="F17" s="1103">
        <v>0</v>
      </c>
      <c r="G17" s="1162">
        <v>0</v>
      </c>
      <c r="H17" s="1103">
        <f>F17+G17</f>
        <v>0</v>
      </c>
    </row>
    <row r="18" ht="26.25" customHeight="1">
      <c r="A18" s="1163" t="s">
        <v>136</v>
      </c>
      <c r="B18" s="1103">
        <v>39274909.3</v>
      </c>
      <c r="C18" s="1103">
        <f>SUM(C15:C17)</f>
        <v>0</v>
      </c>
      <c r="D18" s="1103">
        <f>SUM(D15:D17)</f>
        <v>39274909.3</v>
      </c>
      <c r="E18" s="1164" t="s">
        <v>113</v>
      </c>
      <c r="F18" s="1103">
        <f>SUM(F15:F17)</f>
        <v>26694973.2</v>
      </c>
      <c r="G18" s="1103">
        <f>G17+G15+G16</f>
        <v>0</v>
      </c>
      <c r="H18" s="1103">
        <f>H17+H15+H16</f>
        <v>26694973.2</v>
      </c>
    </row>
    <row r="19" ht="26.25" customHeight="1">
      <c r="A19" s="1165"/>
      <c r="B19" s="1166"/>
      <c r="C19" s="1167"/>
      <c r="D19" s="1168"/>
      <c r="E19" s="1169" t="s">
        <v>114</v>
      </c>
      <c r="F19" s="1103">
        <f>B18-F18</f>
        <v>12579936.1</v>
      </c>
      <c r="G19" s="1103">
        <f>C18-G18</f>
        <v>0</v>
      </c>
      <c r="H19" s="1103">
        <f>D18-H18</f>
        <v>12579936.1</v>
      </c>
    </row>
    <row r="20" ht="26.25" customHeight="1">
      <c r="A20" s="1170" t="s">
        <v>137</v>
      </c>
      <c r="B20" s="1103">
        <v>170612010.13</v>
      </c>
      <c r="C20" s="1171">
        <v>0</v>
      </c>
      <c r="D20" s="1103">
        <f>B20+C20</f>
        <v>170612010.13</v>
      </c>
      <c r="E20" s="1172" t="s">
        <v>116</v>
      </c>
      <c r="F20" s="1103">
        <f>B20+F19</f>
        <v>183191946.23</v>
      </c>
      <c r="G20" s="1103">
        <f>C20+G19</f>
        <v>0</v>
      </c>
      <c r="H20" s="1103">
        <f>D20+H19</f>
        <v>183191946.23</v>
      </c>
    </row>
    <row r="21" ht="26.25" customHeight="1">
      <c r="A21" s="1173" t="s">
        <v>117</v>
      </c>
      <c r="B21" s="1103">
        <f>B18+B20</f>
        <v>209886919.43</v>
      </c>
      <c r="C21" s="1103">
        <f>C18+C20</f>
        <v>0</v>
      </c>
      <c r="D21" s="1103">
        <f>D18+D20</f>
        <v>209886919.43</v>
      </c>
      <c r="E21" s="1174" t="s">
        <v>138</v>
      </c>
      <c r="F21" s="1103">
        <f>F18+F20</f>
        <v>209886919.43</v>
      </c>
      <c r="G21" s="1103">
        <f>G18+G20</f>
        <v>0</v>
      </c>
      <c r="H21" s="1103">
        <f>H18+H20</f>
        <v>209886919.43</v>
      </c>
    </row>
    <row r="22" ht="27.75" customHeight="1">
      <c r="A22" s="1175"/>
      <c r="B22" s="1176"/>
      <c r="C22" s="1177"/>
      <c r="D22" s="1178"/>
      <c r="E22" s="1179"/>
      <c r="F22" s="1180"/>
      <c r="G22" s="1181"/>
      <c r="H22" s="1182" t="s">
        <v>139</v>
      </c>
    </row>
  </sheetData>
  <mergeCells>
    <mergeCell ref="A1:H1"/>
    <mergeCell ref="A4"/>
    <mergeCell ref="B4"/>
    <mergeCell ref="C4"/>
    <mergeCell ref="D4"/>
  </mergeCells>
  <printOptions horizontalCentered="1"/>
  <pageMargins left="0.393700787401575" right="0.393700787401575" top="1.18110236220472" bottom="1.18110236220472" header="0.51181" footer="0.51181"/>
  <pageSetup paperSize="9" scale="77" pageOrder="overThenDown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2"/>
  <sheetViews>
    <sheetView showGridLines="0" showZeros="0" topLeftCell="A1" zoomScaleNormal="100" zoomScalePageLayoutView="60" workbookViewId="0">
      <pane topLeftCell="B7" activePane="bottomRight" state="frozen"/>
      <selection activeCell="A1" sqref="A1"/>
    </sheetView>
  </sheetViews>
  <sheetFormatPr defaultColWidth="8" defaultRowHeight="14.25"/>
  <cols>
    <col min="1" max="1" width="25.0980392156863" style="16"/>
    <col min="2" max="2" width="17.8196078431373" style="16"/>
    <col min="3" max="3" width="17.8196078431373" style="16"/>
    <col min="4" max="4" width="17.8196078431373" style="16"/>
    <col min="5" max="5" width="17.8196078431373" style="16"/>
    <col min="6" max="6" width="17.8196078431373" style="16"/>
    <col min="7" max="7" width="17.8196078431373" style="16"/>
    <col min="8" max="8" width="17.8196078431373" style="16"/>
  </cols>
  <sheetData>
    <row r="1" ht="6.75" customHeight="1">
      <c r="A1" s="1183"/>
      <c r="B1" s="1184"/>
      <c r="C1" s="1185"/>
      <c r="D1" s="1186"/>
      <c r="E1" s="1187"/>
      <c r="F1" s="1188"/>
      <c r="G1" s="1189"/>
      <c r="H1" s="1190"/>
    </row>
    <row r="2" ht="29.25" customHeight="1">
      <c r="A2" s="1191" t="s">
        <v>140</v>
      </c>
      <c r="B2" s="1192"/>
      <c r="C2" s="1193"/>
      <c r="D2" s="1194"/>
      <c r="E2" s="1195"/>
      <c r="F2" s="1196"/>
      <c r="G2" s="1197"/>
      <c r="H2" s="1198"/>
    </row>
    <row r="3" ht="15" customHeight="1">
      <c r="A3" s="1199"/>
      <c r="B3" s="1200"/>
      <c r="C3" s="1201"/>
      <c r="D3" s="1202"/>
      <c r="E3" s="1203"/>
      <c r="F3" s="1204"/>
      <c r="G3" s="1205"/>
      <c r="H3" s="1206" t="s">
        <v>35</v>
      </c>
    </row>
    <row r="4" ht="15" customHeight="1">
      <c r="A4" s="1207"/>
      <c r="B4" s="1208"/>
      <c r="C4" s="1209"/>
      <c r="D4" s="1210"/>
      <c r="E4" s="1211"/>
      <c r="F4" s="1212"/>
      <c r="G4" s="1213"/>
      <c r="H4" s="1214" t="s">
        <v>53</v>
      </c>
    </row>
    <row r="5" ht="30.75" customHeight="1">
      <c r="A5" s="1215" t="s">
        <v>86</v>
      </c>
      <c r="B5" s="1216" t="s">
        <v>64</v>
      </c>
      <c r="C5" s="1217" t="s">
        <v>65</v>
      </c>
      <c r="D5" s="1218"/>
      <c r="E5" s="1219"/>
      <c r="F5" s="1220" t="s">
        <v>66</v>
      </c>
      <c r="G5" s="1221"/>
      <c r="H5" s="1222"/>
    </row>
    <row r="6" ht="26.25" customHeight="1">
      <c r="A6" s="1223"/>
      <c r="B6" s="1224" t="s">
        <v>55</v>
      </c>
      <c r="C6" s="1225" t="s">
        <v>55</v>
      </c>
      <c r="D6" s="1226" t="s">
        <v>141</v>
      </c>
      <c r="E6" s="1227" t="s">
        <v>142</v>
      </c>
      <c r="F6" s="1228" t="s">
        <v>55</v>
      </c>
      <c r="G6" s="1229" t="s">
        <v>141</v>
      </c>
      <c r="H6" s="1230" t="s">
        <v>142</v>
      </c>
    </row>
    <row r="7" ht="27.75" customHeight="1">
      <c r="A7" s="1231" t="s">
        <v>88</v>
      </c>
      <c r="B7" s="1232">
        <v>92806177.83</v>
      </c>
      <c r="C7" s="1233">
        <v>0</v>
      </c>
      <c r="D7" s="1234">
        <v>0</v>
      </c>
      <c r="E7" s="1232">
        <f>C7-D7</f>
        <v>0</v>
      </c>
      <c r="F7" s="1232">
        <f>B7+C7</f>
        <v>92806177.83</v>
      </c>
      <c r="G7" s="1232">
        <f>F7-H7</f>
        <v>92806177.83</v>
      </c>
      <c r="H7" s="1232">
        <f>E7</f>
        <v>0</v>
      </c>
    </row>
    <row r="8" ht="27.75" customHeight="1">
      <c r="A8" s="1235" t="s">
        <v>90</v>
      </c>
      <c r="B8" s="1232">
        <v>74000</v>
      </c>
      <c r="C8" s="1236">
        <v>0</v>
      </c>
      <c r="D8" s="1232">
        <f>C8</f>
        <v>0</v>
      </c>
      <c r="E8" s="1232"/>
      <c r="F8" s="1232">
        <f>B8+C8</f>
        <v>74000</v>
      </c>
      <c r="G8" s="1232">
        <f>F8</f>
        <v>74000</v>
      </c>
      <c r="H8" s="1232"/>
    </row>
    <row r="9" ht="27.75" customHeight="1">
      <c r="A9" s="1237" t="s">
        <v>92</v>
      </c>
      <c r="B9" s="1232">
        <v>50000000</v>
      </c>
      <c r="C9" s="1238">
        <v>0</v>
      </c>
      <c r="D9" s="1239">
        <v>0</v>
      </c>
      <c r="E9" s="1232">
        <f>C9-D9</f>
        <v>0</v>
      </c>
      <c r="F9" s="1232">
        <f>B9+C9</f>
        <v>50000000</v>
      </c>
      <c r="G9" s="1232">
        <f>F9-H9</f>
        <v>50000000</v>
      </c>
      <c r="H9" s="1232">
        <f>E9</f>
        <v>0</v>
      </c>
    </row>
    <row r="10" ht="27.75" customHeight="1">
      <c r="A10" s="1240" t="s">
        <v>143</v>
      </c>
      <c r="B10" s="1232">
        <v>50000000</v>
      </c>
      <c r="C10" s="1241">
        <v>0</v>
      </c>
      <c r="D10" s="1242">
        <v>0</v>
      </c>
      <c r="E10" s="1232">
        <f>C10-D10</f>
        <v>0</v>
      </c>
      <c r="F10" s="1232">
        <f>B10+C10</f>
        <v>50000000</v>
      </c>
      <c r="G10" s="1232">
        <f>F10-H10</f>
        <v>50000000</v>
      </c>
      <c r="H10" s="1232">
        <f>E10</f>
        <v>0</v>
      </c>
    </row>
    <row r="11" ht="27.75" customHeight="1">
      <c r="A11" s="1243" t="s">
        <v>96</v>
      </c>
      <c r="B11" s="1232">
        <v>0</v>
      </c>
      <c r="C11" s="1244">
        <v>0</v>
      </c>
      <c r="D11" s="1232">
        <f>C11</f>
        <v>0</v>
      </c>
      <c r="E11" s="1232"/>
      <c r="F11" s="1232">
        <f>B11+C11</f>
        <v>0</v>
      </c>
      <c r="G11" s="1232">
        <f>F11</f>
        <v>0</v>
      </c>
      <c r="H11" s="1232"/>
    </row>
    <row r="12" ht="27.75" customHeight="1">
      <c r="A12" s="1245" t="s">
        <v>97</v>
      </c>
      <c r="B12" s="1232">
        <v>135000</v>
      </c>
      <c r="C12" s="1246">
        <v>0</v>
      </c>
      <c r="D12" s="1247">
        <v>0</v>
      </c>
      <c r="E12" s="1232">
        <f>C12-D12</f>
        <v>0</v>
      </c>
      <c r="F12" s="1232">
        <f>B12+C12</f>
        <v>135000</v>
      </c>
      <c r="G12" s="1232">
        <f>F12-H12</f>
        <v>135000</v>
      </c>
      <c r="H12" s="1232">
        <f>E12</f>
        <v>0</v>
      </c>
    </row>
    <row r="13" ht="27.75" customHeight="1">
      <c r="A13" s="1248" t="s">
        <v>100</v>
      </c>
      <c r="B13" s="1232">
        <v>0</v>
      </c>
      <c r="C13" s="1249">
        <v>0</v>
      </c>
      <c r="D13" s="1232">
        <f>C13</f>
        <v>0</v>
      </c>
      <c r="E13" s="1232"/>
      <c r="F13" s="1232">
        <f>B13+C13</f>
        <v>0</v>
      </c>
      <c r="G13" s="1232">
        <f>F13</f>
        <v>0</v>
      </c>
      <c r="H13" s="1232"/>
    </row>
    <row r="14" ht="27.75" customHeight="1">
      <c r="A14" s="1250" t="s">
        <v>102</v>
      </c>
      <c r="B14" s="1232">
        <v>143015177.83</v>
      </c>
      <c r="C14" s="1232">
        <f>C7+C8+C9+C11+C12+C13</f>
        <v>0</v>
      </c>
      <c r="D14" s="1232">
        <f>D7+D8+D9+D11+D12+D13</f>
        <v>0</v>
      </c>
      <c r="E14" s="1232">
        <f>E7+E9+E12</f>
        <v>0</v>
      </c>
      <c r="F14" s="1232">
        <f>B14+C14</f>
        <v>143015177.83</v>
      </c>
      <c r="G14" s="1232">
        <f>F14-H14</f>
        <v>143015177.83</v>
      </c>
      <c r="H14" s="1232">
        <f>E14</f>
        <v>0</v>
      </c>
    </row>
    <row r="15" ht="27.75" customHeight="1">
      <c r="A15" s="1251" t="s">
        <v>104</v>
      </c>
      <c r="B15" s="1232">
        <v>0</v>
      </c>
      <c r="C15" s="1252">
        <v>0</v>
      </c>
      <c r="D15" s="1232">
        <f>C15</f>
        <v>0</v>
      </c>
      <c r="E15" s="1232"/>
      <c r="F15" s="1232">
        <f>B15+C15</f>
        <v>0</v>
      </c>
      <c r="G15" s="1232">
        <f>F15</f>
        <v>0</v>
      </c>
      <c r="H15" s="1232"/>
    </row>
    <row r="16" ht="27.75" customHeight="1">
      <c r="A16" s="1253" t="s">
        <v>108</v>
      </c>
      <c r="B16" s="1232">
        <v>0</v>
      </c>
      <c r="C16" s="1254">
        <v>0</v>
      </c>
      <c r="D16" s="1232">
        <f>C16</f>
        <v>0</v>
      </c>
      <c r="E16" s="1232"/>
      <c r="F16" s="1232">
        <f>B16+C16</f>
        <v>0</v>
      </c>
      <c r="G16" s="1232">
        <f>F16</f>
        <v>0</v>
      </c>
      <c r="H16" s="1232"/>
    </row>
    <row r="17" ht="27.75" customHeight="1">
      <c r="A17" s="1255" t="s">
        <v>112</v>
      </c>
      <c r="B17" s="1232">
        <v>143015177.83</v>
      </c>
      <c r="C17" s="1232">
        <f>C14+C15+C16</f>
        <v>0</v>
      </c>
      <c r="D17" s="1232">
        <f>D14+D15+D16</f>
        <v>0</v>
      </c>
      <c r="E17" s="1232">
        <f>E14</f>
        <v>0</v>
      </c>
      <c r="F17" s="1232">
        <f>B17+C17</f>
        <v>143015177.83</v>
      </c>
      <c r="G17" s="1232">
        <f>F17-H17</f>
        <v>143015177.83</v>
      </c>
      <c r="H17" s="1232">
        <f>E17</f>
        <v>0</v>
      </c>
    </row>
    <row r="18" ht="27.75" customHeight="1">
      <c r="A18" s="1256" t="s">
        <v>115</v>
      </c>
      <c r="B18" s="1232">
        <v>661358.21</v>
      </c>
      <c r="C18" s="1257">
        <v>0</v>
      </c>
      <c r="D18" s="1232"/>
      <c r="E18" s="1232"/>
      <c r="F18" s="1232">
        <f>B18+C18</f>
        <v>661358.21</v>
      </c>
      <c r="G18" s="1232"/>
      <c r="H18" s="1232"/>
    </row>
    <row r="19" ht="27.75" customHeight="1">
      <c r="A19" s="1258" t="s">
        <v>117</v>
      </c>
      <c r="B19" s="1259">
        <f>B17+B18</f>
        <v>143676536.04</v>
      </c>
      <c r="C19" s="1259">
        <f>C17+C18</f>
        <v>0</v>
      </c>
      <c r="D19" s="1259"/>
      <c r="E19" s="1259"/>
      <c r="F19" s="1259">
        <f>B19+C19</f>
        <v>143676536.04</v>
      </c>
      <c r="G19" s="1259"/>
      <c r="H19" s="1259"/>
    </row>
    <row r="20" ht="26.25" customHeight="1">
      <c r="A20" s="1260" t="s">
        <v>144</v>
      </c>
      <c r="B20" s="1261" t="s">
        <v>64</v>
      </c>
      <c r="C20" s="1262" t="s">
        <v>65</v>
      </c>
      <c r="D20" s="1263"/>
      <c r="E20" s="1264"/>
      <c r="F20" s="1265" t="s">
        <v>66</v>
      </c>
      <c r="G20" s="1266"/>
      <c r="H20" s="1267"/>
    </row>
    <row r="21" ht="21" customHeight="1">
      <c r="A21" s="1268"/>
      <c r="B21" s="1269" t="s">
        <v>55</v>
      </c>
      <c r="C21" s="1270" t="s">
        <v>55</v>
      </c>
      <c r="D21" s="1271" t="s">
        <v>141</v>
      </c>
      <c r="E21" s="1272" t="s">
        <v>142</v>
      </c>
      <c r="F21" s="1273" t="s">
        <v>55</v>
      </c>
      <c r="G21" s="1274" t="s">
        <v>141</v>
      </c>
      <c r="H21" s="1275" t="s">
        <v>142</v>
      </c>
    </row>
    <row r="22" ht="27.75" customHeight="1">
      <c r="A22" s="1276" t="s">
        <v>89</v>
      </c>
      <c r="B22" s="1232">
        <v>140915898.36</v>
      </c>
      <c r="C22" s="1277">
        <v>0</v>
      </c>
      <c r="D22" s="1278">
        <v>0</v>
      </c>
      <c r="E22" s="1232">
        <f>C22-D22</f>
        <v>0</v>
      </c>
      <c r="F22" s="1232">
        <f>B22+C22</f>
        <v>140915898.36</v>
      </c>
      <c r="G22" s="1232">
        <f>F22-H22</f>
        <v>140915898.36</v>
      </c>
      <c r="H22" s="1232">
        <f>E22</f>
        <v>0</v>
      </c>
    </row>
    <row r="23" ht="27.75" customHeight="1">
      <c r="A23" s="1279" t="s">
        <v>145</v>
      </c>
      <c r="B23" s="1232">
        <v>0</v>
      </c>
      <c r="C23" s="1280">
        <v>0</v>
      </c>
      <c r="D23" s="1281">
        <v>0</v>
      </c>
      <c r="E23" s="1232">
        <f>C23-D23</f>
        <v>0</v>
      </c>
      <c r="F23" s="1232">
        <f>B23+C23</f>
        <v>0</v>
      </c>
      <c r="G23" s="1232">
        <f>F23-H23</f>
        <v>0</v>
      </c>
      <c r="H23" s="1232">
        <f>E23</f>
        <v>0</v>
      </c>
    </row>
    <row r="24" ht="27.75" customHeight="1">
      <c r="A24" s="1282" t="s">
        <v>146</v>
      </c>
      <c r="B24" s="1232">
        <v>0</v>
      </c>
      <c r="C24" s="1283">
        <v>0</v>
      </c>
      <c r="D24" s="1232">
        <f>C24</f>
        <v>0</v>
      </c>
      <c r="E24" s="1232"/>
      <c r="F24" s="1232">
        <f>B24+C24</f>
        <v>0</v>
      </c>
      <c r="G24" s="1232">
        <f>F24</f>
        <v>0</v>
      </c>
      <c r="H24" s="1232"/>
    </row>
    <row r="25" ht="27.75" customHeight="1">
      <c r="A25" s="1284" t="s">
        <v>147</v>
      </c>
      <c r="B25" s="1232">
        <v>140915898.36</v>
      </c>
      <c r="C25" s="1232">
        <f>C22+C23+C24</f>
        <v>0</v>
      </c>
      <c r="D25" s="1232">
        <f>D22+D23+D24</f>
        <v>0</v>
      </c>
      <c r="E25" s="1232">
        <f>E22+E23</f>
        <v>0</v>
      </c>
      <c r="F25" s="1232">
        <f>B25+C25</f>
        <v>140915898.36</v>
      </c>
      <c r="G25" s="1232">
        <f>F25-H25</f>
        <v>140915898.36</v>
      </c>
      <c r="H25" s="1232">
        <f>E25</f>
        <v>0</v>
      </c>
    </row>
    <row r="26" ht="27.75" customHeight="1">
      <c r="A26" s="1285" t="s">
        <v>148</v>
      </c>
      <c r="B26" s="1232">
        <v>0</v>
      </c>
      <c r="C26" s="1286">
        <v>0</v>
      </c>
      <c r="D26" s="1232">
        <f>C26</f>
        <v>0</v>
      </c>
      <c r="E26" s="1232"/>
      <c r="F26" s="1232">
        <f>B26+C26</f>
        <v>0</v>
      </c>
      <c r="G26" s="1232">
        <f>F26</f>
        <v>0</v>
      </c>
      <c r="H26" s="1232"/>
    </row>
    <row r="27" ht="27.75" customHeight="1">
      <c r="A27" s="1287" t="s">
        <v>149</v>
      </c>
      <c r="B27" s="1232">
        <v>0</v>
      </c>
      <c r="C27" s="1288">
        <v>0</v>
      </c>
      <c r="D27" s="1232">
        <f>C27</f>
        <v>0</v>
      </c>
      <c r="E27" s="1232"/>
      <c r="F27" s="1232">
        <f>B27+C27</f>
        <v>0</v>
      </c>
      <c r="G27" s="1232">
        <f>F27</f>
        <v>0</v>
      </c>
      <c r="H27" s="1232"/>
    </row>
    <row r="28" ht="27.75" customHeight="1">
      <c r="A28" s="1289" t="s">
        <v>150</v>
      </c>
      <c r="B28" s="1232">
        <v>140915898.36</v>
      </c>
      <c r="C28" s="1232">
        <f>C25+C26+C27</f>
        <v>0</v>
      </c>
      <c r="D28" s="1232">
        <f>D25+D26+D27</f>
        <v>0</v>
      </c>
      <c r="E28" s="1232">
        <f>E25</f>
        <v>0</v>
      </c>
      <c r="F28" s="1232">
        <f>B28+C28</f>
        <v>140915898.36</v>
      </c>
      <c r="G28" s="1232">
        <f>F28-H28</f>
        <v>140915898.36</v>
      </c>
      <c r="H28" s="1232">
        <f>E28</f>
        <v>0</v>
      </c>
    </row>
    <row r="29" ht="27.75" customHeight="1">
      <c r="A29" s="1290" t="s">
        <v>151</v>
      </c>
      <c r="B29" s="1232">
        <v>2099279.47</v>
      </c>
      <c r="C29" s="1232">
        <f>C17-C28</f>
        <v>0</v>
      </c>
      <c r="D29" s="1232">
        <f>D17-D28</f>
        <v>0</v>
      </c>
      <c r="E29" s="1232">
        <f>E17-E28</f>
        <v>0</v>
      </c>
      <c r="F29" s="1232">
        <f>B29+C29</f>
        <v>2099279.47</v>
      </c>
      <c r="G29" s="1232">
        <f>F29-H29</f>
        <v>2099279.47</v>
      </c>
      <c r="H29" s="1232">
        <f>E29</f>
        <v>0</v>
      </c>
    </row>
    <row r="30" ht="27.75" customHeight="1">
      <c r="A30" s="1291" t="s">
        <v>152</v>
      </c>
      <c r="B30" s="1232">
        <f>B18+B29</f>
        <v>2760637.68</v>
      </c>
      <c r="C30" s="1232">
        <f>C18+C29</f>
        <v>0</v>
      </c>
      <c r="D30" s="1232"/>
      <c r="E30" s="1232"/>
      <c r="F30" s="1232">
        <f>B30+C30</f>
        <v>2760637.68</v>
      </c>
      <c r="G30" s="1232"/>
      <c r="H30" s="1232"/>
    </row>
    <row r="31" ht="27.75" customHeight="1">
      <c r="A31" s="1292" t="s">
        <v>117</v>
      </c>
      <c r="B31" s="1232">
        <f>B28+B30</f>
        <v>143676536.04</v>
      </c>
      <c r="C31" s="1232">
        <f>C28+C30</f>
        <v>0</v>
      </c>
      <c r="D31" s="1232"/>
      <c r="E31" s="1232"/>
      <c r="F31" s="1232">
        <f>B31+C31</f>
        <v>143676536.04</v>
      </c>
      <c r="G31" s="1232"/>
      <c r="H31" s="1232"/>
    </row>
    <row r="32" ht="27.75" customHeight="1">
      <c r="A32" s="1293"/>
      <c r="B32" s="1294"/>
      <c r="C32" s="1295"/>
      <c r="D32" s="1296"/>
      <c r="E32" s="1297"/>
      <c r="F32" s="1298"/>
      <c r="G32" s="1299"/>
      <c r="H32" s="1300" t="s">
        <v>153</v>
      </c>
    </row>
  </sheetData>
  <mergeCells>
    <mergeCell ref="A2:H2"/>
    <mergeCell ref="A5:A6"/>
    <mergeCell ref="B5"/>
    <mergeCell ref="C5:E5"/>
    <mergeCell ref="F5:H5"/>
    <mergeCell ref="A20:A21"/>
    <mergeCell ref="B20"/>
    <mergeCell ref="C20:E20"/>
    <mergeCell ref="F20:H20"/>
  </mergeCells>
  <pageMargins left="1.18110236220472" right="1.18110236220472" top="1.18110236220472" bottom="1.18110236220472" header="0.51181" footer="0.51181"/>
  <pageSetup paperSize="9" scale="50" pageOrder="overThenDown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>
  <dimension ref="A1:N36"/>
  <sheetViews>
    <sheetView showGridLines="0" topLeftCell="A1" zoomScaleNormal="100" zoomScalePageLayoutView="60" workbookViewId="0">
      <pane topLeftCell="C7" activePane="bottomRight" state="frozen"/>
      <selection activeCell="A1" sqref="A1"/>
    </sheetView>
  </sheetViews>
  <sheetFormatPr defaultColWidth="8" defaultRowHeight="14.25"/>
  <cols>
    <col min="1" max="1" style="16" hidden="1"/>
    <col min="2" max="2" width="26.3529411764706" style="16"/>
    <col min="3" max="3" width="18.8235294117647" style="16"/>
    <col min="4" max="4" width="18.8235294117647" style="16"/>
    <col min="5" max="5" width="18.8235294117647" style="16"/>
    <col min="6" max="6" width="18.8235294117647" style="16"/>
    <col min="7" max="7" width="18.8235294117647" style="16"/>
    <col min="8" max="8" width="18.8235294117647" style="16"/>
    <col min="9" max="9" width="18.8235294117647" style="16"/>
    <col min="10" max="10" width="18.8235294117647" style="16"/>
    <col min="11" max="11" width="18.8235294117647" style="16"/>
    <col min="12" max="12" width="18.8235294117647" style="16"/>
    <col min="13" max="13" width="18.8235294117647" style="16"/>
    <col min="14" max="14" width="18.8235294117647" style="16"/>
  </cols>
  <sheetData>
    <row r="1" ht="5.25" customHeight="1">
      <c r="A1" s="1301"/>
      <c r="B1" s="1302"/>
      <c r="C1" s="1303"/>
      <c r="D1" s="1304"/>
      <c r="E1" s="1305"/>
      <c r="F1" s="1306"/>
      <c r="G1" s="1307"/>
      <c r="H1" s="1308"/>
      <c r="I1" s="1309"/>
      <c r="J1" s="1310"/>
      <c r="K1" s="1311"/>
      <c r="L1" s="1312"/>
      <c r="M1" s="1313"/>
      <c r="N1" s="1314"/>
    </row>
    <row r="2" ht="34.5" customHeight="1">
      <c r="A2" s="1315"/>
      <c r="B2" s="1316" t="s">
        <v>154</v>
      </c>
      <c r="C2" s="1317"/>
      <c r="D2" s="1318"/>
      <c r="E2" s="1319"/>
      <c r="F2" s="1320"/>
      <c r="G2" s="1321"/>
      <c r="H2" s="1322"/>
      <c r="I2" s="1323"/>
      <c r="J2" s="1324"/>
      <c r="K2" s="1325"/>
      <c r="L2" s="1326"/>
      <c r="M2" s="1327"/>
      <c r="N2" s="1328"/>
    </row>
    <row r="3" ht="1652.65">
      <c r="A3" s="1329"/>
      <c r="B3" s="1330"/>
      <c r="C3" s="1331"/>
      <c r="D3" s="1332"/>
      <c r="E3" s="1333"/>
      <c r="F3" s="1334"/>
      <c r="G3" s="1335"/>
      <c r="H3" s="1336"/>
      <c r="I3" s="1337"/>
      <c r="J3" s="1338"/>
      <c r="K3" s="1339"/>
      <c r="L3" s="1340"/>
      <c r="M3" s="1341"/>
      <c r="N3" s="1342" t="s">
        <v>37</v>
      </c>
    </row>
    <row r="4" ht="19.5" customHeight="1">
      <c r="A4" s="1343"/>
      <c r="B4" s="1344"/>
      <c r="C4" s="1345"/>
      <c r="D4" s="1346"/>
      <c r="E4" s="1347"/>
      <c r="F4" s="1348"/>
      <c r="G4" s="1349"/>
      <c r="H4" s="1350"/>
      <c r="I4" s="1351"/>
      <c r="J4" s="1352"/>
      <c r="K4" s="1353"/>
      <c r="L4" s="1354"/>
      <c r="M4" s="1355"/>
      <c r="N4" s="1356" t="s">
        <v>53</v>
      </c>
    </row>
    <row r="5" ht="24.75" customHeight="1">
      <c r="A5" s="1357"/>
      <c r="B5" s="1358" t="s">
        <v>120</v>
      </c>
      <c r="C5" s="1359" t="s">
        <v>64</v>
      </c>
      <c r="D5" s="1360"/>
      <c r="E5" s="1361"/>
      <c r="F5" s="1362"/>
      <c r="G5" s="1363" t="s">
        <v>65</v>
      </c>
      <c r="H5" s="1364"/>
      <c r="I5" s="1365"/>
      <c r="J5" s="1366"/>
      <c r="K5" s="1367" t="s">
        <v>66</v>
      </c>
      <c r="L5" s="1368"/>
      <c r="M5" s="1369"/>
      <c r="N5" s="1370"/>
    </row>
    <row r="6" ht="33.75" customHeight="1">
      <c r="A6" s="1371"/>
      <c r="B6" s="1372"/>
      <c r="C6" s="1373" t="s">
        <v>155</v>
      </c>
      <c r="D6" s="1374" t="s">
        <v>156</v>
      </c>
      <c r="E6" s="1375" t="s">
        <v>157</v>
      </c>
      <c r="F6" s="1376" t="s">
        <v>158</v>
      </c>
      <c r="G6" s="1377" t="s">
        <v>155</v>
      </c>
      <c r="H6" s="1378" t="s">
        <v>156</v>
      </c>
      <c r="I6" s="1379" t="s">
        <v>157</v>
      </c>
      <c r="J6" s="1380" t="s">
        <v>158</v>
      </c>
      <c r="K6" s="1381" t="s">
        <v>155</v>
      </c>
      <c r="L6" s="1382" t="s">
        <v>156</v>
      </c>
      <c r="M6" s="1383" t="s">
        <v>157</v>
      </c>
      <c r="N6" s="1384" t="s">
        <v>158</v>
      </c>
    </row>
    <row r="7" ht="24.75" customHeight="1">
      <c r="A7" s="1385"/>
      <c r="B7" s="1386" t="s">
        <v>159</v>
      </c>
      <c r="C7" s="865">
        <f>SUM(D7:F7)</f>
        <v>146314784.53</v>
      </c>
      <c r="D7" s="865">
        <v>87550885.95</v>
      </c>
      <c r="E7" s="865">
        <v>45356696.62</v>
      </c>
      <c r="F7" s="865">
        <v>13407201.96</v>
      </c>
      <c r="G7" s="865">
        <f>SUM(H7:J7)</f>
        <v>0</v>
      </c>
      <c r="H7" s="1387">
        <v>0</v>
      </c>
      <c r="I7" s="1388">
        <v>0</v>
      </c>
      <c r="J7" s="1389">
        <v>0</v>
      </c>
      <c r="K7" s="865">
        <f>SUM(L7:N7)</f>
        <v>146314784.53</v>
      </c>
      <c r="L7" s="865">
        <f>D7+H7</f>
        <v>87550885.95</v>
      </c>
      <c r="M7" s="865">
        <f>E7+I7</f>
        <v>45356696.62</v>
      </c>
      <c r="N7" s="865">
        <f>F7+J7</f>
        <v>13407201.96</v>
      </c>
    </row>
    <row r="8" ht="24.75" customHeight="1">
      <c r="A8" s="1390"/>
      <c r="B8" s="1391" t="s">
        <v>160</v>
      </c>
      <c r="C8" s="865">
        <f>SUM(D8:F8)</f>
        <v>114907582.57</v>
      </c>
      <c r="D8" s="865">
        <v>87550885.95</v>
      </c>
      <c r="E8" s="865">
        <v>27356696.62</v>
      </c>
      <c r="F8" s="865">
        <v>0</v>
      </c>
      <c r="G8" s="865">
        <f>SUM(H8:J8)</f>
        <v>0</v>
      </c>
      <c r="H8" s="1392">
        <v>0</v>
      </c>
      <c r="I8" s="1393">
        <v>0</v>
      </c>
      <c r="J8" s="1394">
        <v>0</v>
      </c>
      <c r="K8" s="865">
        <f>SUM(L8:N8)</f>
        <v>114907582.57</v>
      </c>
      <c r="L8" s="865">
        <f>D8+H8</f>
        <v>87550885.95</v>
      </c>
      <c r="M8" s="865">
        <f>E8+I8</f>
        <v>27356696.62</v>
      </c>
      <c r="N8" s="865">
        <f>F8+J8</f>
        <v>0</v>
      </c>
    </row>
    <row r="9" ht="24.75" customHeight="1">
      <c r="A9" s="1395"/>
      <c r="B9" s="1396" t="s">
        <v>161</v>
      </c>
      <c r="C9" s="865">
        <f>SUM(D9:F9)</f>
        <v>31407201.96</v>
      </c>
      <c r="D9" s="865">
        <v>0</v>
      </c>
      <c r="E9" s="865">
        <v>18000000</v>
      </c>
      <c r="F9" s="865">
        <v>13407201.96</v>
      </c>
      <c r="G9" s="865">
        <f>SUM(H9:J9)</f>
        <v>0</v>
      </c>
      <c r="H9" s="1397">
        <v>0</v>
      </c>
      <c r="I9" s="1398">
        <v>0</v>
      </c>
      <c r="J9" s="1399">
        <v>0</v>
      </c>
      <c r="K9" s="865">
        <f>SUM(L9:N9)</f>
        <v>31407201.96</v>
      </c>
      <c r="L9" s="865">
        <f>D9+H9</f>
        <v>0</v>
      </c>
      <c r="M9" s="865">
        <f>E9+I9</f>
        <v>18000000</v>
      </c>
      <c r="N9" s="865">
        <f>F9+J9</f>
        <v>13407201.96</v>
      </c>
    </row>
    <row r="10" ht="24.75" customHeight="1">
      <c r="A10" s="1400"/>
      <c r="B10" s="1401" t="s">
        <v>90</v>
      </c>
      <c r="C10" s="865">
        <f>SUM(D10:F10)</f>
        <v>115000</v>
      </c>
      <c r="D10" s="865">
        <v>65000</v>
      </c>
      <c r="E10" s="865">
        <v>35000</v>
      </c>
      <c r="F10" s="865">
        <v>15000</v>
      </c>
      <c r="G10" s="865">
        <f>SUM(H10:J10)</f>
        <v>0</v>
      </c>
      <c r="H10" s="1402">
        <v>0</v>
      </c>
      <c r="I10" s="1403">
        <v>0</v>
      </c>
      <c r="J10" s="1404">
        <v>0</v>
      </c>
      <c r="K10" s="865">
        <f>SUM(L10:N10)</f>
        <v>115000</v>
      </c>
      <c r="L10" s="865">
        <f>D10+H10</f>
        <v>65000</v>
      </c>
      <c r="M10" s="865">
        <f>E10+I10</f>
        <v>35000</v>
      </c>
      <c r="N10" s="865">
        <f>F10+J10</f>
        <v>15000</v>
      </c>
    </row>
    <row r="11" ht="24.75" customHeight="1">
      <c r="A11" s="1405"/>
      <c r="B11" s="1406" t="s">
        <v>92</v>
      </c>
      <c r="C11" s="865">
        <f>D11+F11</f>
        <v>0</v>
      </c>
      <c r="D11" s="865">
        <v>0</v>
      </c>
      <c r="E11" s="1407" t="s">
        <v>162</v>
      </c>
      <c r="F11" s="865">
        <v>0</v>
      </c>
      <c r="G11" s="865">
        <f>H11+J11</f>
        <v>0</v>
      </c>
      <c r="H11" s="1408">
        <v>0</v>
      </c>
      <c r="I11" s="1409" t="s">
        <v>162</v>
      </c>
      <c r="J11" s="1410">
        <v>0</v>
      </c>
      <c r="K11" s="865">
        <f>L11+N11</f>
        <v>0</v>
      </c>
      <c r="L11" s="865">
        <f>D11+H11</f>
        <v>0</v>
      </c>
      <c r="M11" s="1411" t="s">
        <v>162</v>
      </c>
      <c r="N11" s="865">
        <f>F11+J11</f>
        <v>0</v>
      </c>
    </row>
    <row r="12" ht="24.75" customHeight="1">
      <c r="A12" s="1412"/>
      <c r="B12" s="1413" t="s">
        <v>163</v>
      </c>
      <c r="C12" s="865">
        <f>SUM(D12:F12)</f>
        <v>271000</v>
      </c>
      <c r="D12" s="865">
        <v>250000</v>
      </c>
      <c r="E12" s="865">
        <v>13000</v>
      </c>
      <c r="F12" s="865">
        <v>8000</v>
      </c>
      <c r="G12" s="865">
        <f>SUM(H12:J12)</f>
        <v>0</v>
      </c>
      <c r="H12" s="1414">
        <v>0</v>
      </c>
      <c r="I12" s="1415">
        <v>0</v>
      </c>
      <c r="J12" s="1416">
        <v>0</v>
      </c>
      <c r="K12" s="865">
        <f>SUM(L12:N12)</f>
        <v>271000</v>
      </c>
      <c r="L12" s="865">
        <f>D12+H12</f>
        <v>250000</v>
      </c>
      <c r="M12" s="865">
        <f>E12+I12</f>
        <v>13000</v>
      </c>
      <c r="N12" s="865">
        <f>F12+J12</f>
        <v>8000</v>
      </c>
    </row>
    <row r="13" ht="24.75" customHeight="1">
      <c r="A13" s="1417"/>
      <c r="B13" s="1418" t="s">
        <v>164</v>
      </c>
      <c r="C13" s="865">
        <f>E13</f>
        <v>140000</v>
      </c>
      <c r="D13" s="1419" t="s">
        <v>162</v>
      </c>
      <c r="E13" s="865">
        <v>140000</v>
      </c>
      <c r="F13" s="1420" t="s">
        <v>162</v>
      </c>
      <c r="G13" s="865">
        <f>I13</f>
        <v>0</v>
      </c>
      <c r="H13" s="1421" t="s">
        <v>162</v>
      </c>
      <c r="I13" s="1422">
        <v>0</v>
      </c>
      <c r="J13" s="1423" t="s">
        <v>162</v>
      </c>
      <c r="K13" s="865">
        <f>M13</f>
        <v>140000</v>
      </c>
      <c r="L13" s="1424" t="s">
        <v>162</v>
      </c>
      <c r="M13" s="865">
        <f>E13+I13</f>
        <v>140000</v>
      </c>
      <c r="N13" s="1425" t="s">
        <v>162</v>
      </c>
    </row>
    <row r="14" ht="24.75" customHeight="1">
      <c r="A14" s="1426"/>
      <c r="B14" s="1427" t="s">
        <v>165</v>
      </c>
      <c r="C14" s="865">
        <f>C7+SUM(C10:C13)</f>
        <v>146840784.53</v>
      </c>
      <c r="D14" s="865">
        <f>D7+SUM(D10:D12)</f>
        <v>87865885.95</v>
      </c>
      <c r="E14" s="865">
        <f>E7+E10+SUM(E12:E13)</f>
        <v>45544696.62</v>
      </c>
      <c r="F14" s="865">
        <f>F7+SUM(F10:F12)</f>
        <v>13430201.96</v>
      </c>
      <c r="G14" s="865">
        <f>SUM(H14:J14)</f>
        <v>0</v>
      </c>
      <c r="H14" s="865">
        <f>H7+H10+H11+H12</f>
        <v>0</v>
      </c>
      <c r="I14" s="865">
        <f>I7+I10+I12+I13</f>
        <v>0</v>
      </c>
      <c r="J14" s="865">
        <f>J7+J10+J11+J12</f>
        <v>0</v>
      </c>
      <c r="K14" s="865">
        <f>SUM(L14:N14)</f>
        <v>146840784.53</v>
      </c>
      <c r="L14" s="865">
        <f>D14+H14</f>
        <v>87865885.95</v>
      </c>
      <c r="M14" s="865">
        <f>E14+I14</f>
        <v>45544696.62</v>
      </c>
      <c r="N14" s="865">
        <f>F14+J14</f>
        <v>13430201.96</v>
      </c>
    </row>
    <row r="15" ht="24.75" customHeight="1">
      <c r="A15" s="1428"/>
      <c r="B15" s="1429" t="s">
        <v>166</v>
      </c>
      <c r="C15" s="865">
        <f>SUM(D15:F15)</f>
        <v>66427886.33</v>
      </c>
      <c r="D15" s="865">
        <v>23568861.7</v>
      </c>
      <c r="E15" s="865">
        <v>37302894.47</v>
      </c>
      <c r="F15" s="865">
        <v>5556130.16</v>
      </c>
      <c r="G15" s="865">
        <f>SUM(H15:J15)</f>
        <v>0</v>
      </c>
      <c r="H15" s="1430">
        <v>0</v>
      </c>
      <c r="I15" s="1431">
        <v>0</v>
      </c>
      <c r="J15" s="1432">
        <v>0</v>
      </c>
      <c r="K15" s="865">
        <f>SUM(L15:N15)</f>
        <v>66427886.33</v>
      </c>
      <c r="L15" s="865">
        <f>D15+H15</f>
        <v>23568861.7</v>
      </c>
      <c r="M15" s="865">
        <f>E15+I15</f>
        <v>37302894.47</v>
      </c>
      <c r="N15" s="865">
        <f>F15+J15</f>
        <v>5556130.16</v>
      </c>
    </row>
    <row r="16" ht="24.75" customHeight="1">
      <c r="A16" s="1433"/>
      <c r="B16" s="1434" t="s">
        <v>167</v>
      </c>
      <c r="C16" s="865">
        <f>SUM(D16:F16)</f>
        <v>0</v>
      </c>
      <c r="D16" s="865">
        <v>0</v>
      </c>
      <c r="E16" s="865">
        <v>0</v>
      </c>
      <c r="F16" s="865">
        <v>0</v>
      </c>
      <c r="G16" s="865">
        <f>SUM(H16:J16)</f>
        <v>0</v>
      </c>
      <c r="H16" s="1435">
        <v>0</v>
      </c>
      <c r="I16" s="1436">
        <v>0</v>
      </c>
      <c r="J16" s="1437">
        <v>0</v>
      </c>
      <c r="K16" s="865">
        <f>SUM(L16:N16)</f>
        <v>0</v>
      </c>
      <c r="L16" s="865">
        <f>D16+H16</f>
        <v>0</v>
      </c>
      <c r="M16" s="865">
        <f>E16+I16</f>
        <v>0</v>
      </c>
      <c r="N16" s="865">
        <f>F16+J16</f>
        <v>0</v>
      </c>
    </row>
    <row r="17" ht="24.75" customHeight="1">
      <c r="A17" s="1438"/>
      <c r="B17" s="1439" t="s">
        <v>168</v>
      </c>
      <c r="C17" s="865">
        <f>SUM(C14:C16)</f>
        <v>213268670.86</v>
      </c>
      <c r="D17" s="865">
        <f>SUM(D14:D16)</f>
        <v>111434747.65</v>
      </c>
      <c r="E17" s="865">
        <f>SUM(E14:E16)</f>
        <v>82847591.09</v>
      </c>
      <c r="F17" s="865">
        <f>SUM(F14:F16)</f>
        <v>18986332.12</v>
      </c>
      <c r="G17" s="865">
        <f>SUM(G14:G16)</f>
        <v>0</v>
      </c>
      <c r="H17" s="865">
        <f>SUM(H14:H16)</f>
        <v>0</v>
      </c>
      <c r="I17" s="865">
        <f>SUM(I14:I16)</f>
        <v>0</v>
      </c>
      <c r="J17" s="865">
        <f>SUM(J14:J16)</f>
        <v>0</v>
      </c>
      <c r="K17" s="865">
        <f>SUM(K14:K16)</f>
        <v>213268670.86</v>
      </c>
      <c r="L17" s="865">
        <f>SUM(L14:L16)</f>
        <v>111434747.65</v>
      </c>
      <c r="M17" s="865">
        <f>SUM(M14:M16)</f>
        <v>82847591.09</v>
      </c>
      <c r="N17" s="865">
        <f>SUM(N14:N16)</f>
        <v>18986332.12</v>
      </c>
    </row>
    <row r="18" ht="24.75" customHeight="1">
      <c r="A18" s="1440"/>
      <c r="B18" s="1441" t="s">
        <v>169</v>
      </c>
      <c r="C18" s="865">
        <f>SUM(D18:F18)</f>
        <v>404958.15</v>
      </c>
      <c r="D18" s="865">
        <v>32420.31</v>
      </c>
      <c r="E18" s="865">
        <v>372537.84</v>
      </c>
      <c r="F18" s="865">
        <v>0</v>
      </c>
      <c r="G18" s="865">
        <f>SUM(H18:J18)</f>
        <v>0</v>
      </c>
      <c r="H18" s="1442">
        <v>0</v>
      </c>
      <c r="I18" s="1443">
        <v>0</v>
      </c>
      <c r="J18" s="1444">
        <v>0</v>
      </c>
      <c r="K18" s="865">
        <f>SUM(L18:N18)</f>
        <v>404958.15</v>
      </c>
      <c r="L18" s="865">
        <f>D18+H18</f>
        <v>32420.31</v>
      </c>
      <c r="M18" s="865">
        <f>E18+I18</f>
        <v>372537.84</v>
      </c>
      <c r="N18" s="865">
        <f>F18+J18</f>
        <v>0</v>
      </c>
    </row>
    <row r="19" ht="24.75" customHeight="1">
      <c r="A19" s="1445"/>
      <c r="B19" s="1446" t="s">
        <v>117</v>
      </c>
      <c r="C19" s="865">
        <f>SUM(D19:F19)</f>
        <v>213673629.01</v>
      </c>
      <c r="D19" s="865">
        <f>D17+D18</f>
        <v>111467167.96</v>
      </c>
      <c r="E19" s="865">
        <f>E17+E18</f>
        <v>83220128.93</v>
      </c>
      <c r="F19" s="865">
        <f>F17+F18</f>
        <v>18986332.12</v>
      </c>
      <c r="G19" s="865">
        <f>SUM(H19:J19)</f>
        <v>0</v>
      </c>
      <c r="H19" s="865">
        <f>H17+H18</f>
        <v>0</v>
      </c>
      <c r="I19" s="865">
        <f>I17+I18</f>
        <v>0</v>
      </c>
      <c r="J19" s="865">
        <f>J17+J18</f>
        <v>0</v>
      </c>
      <c r="K19" s="865">
        <f>SUM(L19:N19)</f>
        <v>213673629.01</v>
      </c>
      <c r="L19" s="865">
        <f>D19+H19</f>
        <v>111467167.96</v>
      </c>
      <c r="M19" s="865">
        <f>E19+I19</f>
        <v>83220128.93</v>
      </c>
      <c r="N19" s="865">
        <f>F19+J19</f>
        <v>18986332.12</v>
      </c>
    </row>
    <row r="20" ht="24.75" customHeight="1">
      <c r="A20" s="1447"/>
      <c r="B20" s="1448" t="s">
        <v>120</v>
      </c>
      <c r="C20" s="1449" t="s">
        <v>64</v>
      </c>
      <c r="D20" s="1450"/>
      <c r="E20" s="1451"/>
      <c r="F20" s="1452"/>
      <c r="G20" s="1453" t="s">
        <v>65</v>
      </c>
      <c r="H20" s="1454"/>
      <c r="I20" s="1455"/>
      <c r="J20" s="1456"/>
      <c r="K20" s="1457" t="s">
        <v>66</v>
      </c>
      <c r="L20" s="1458"/>
      <c r="M20" s="1459"/>
      <c r="N20" s="1460"/>
    </row>
    <row r="21" ht="35.25" customHeight="1">
      <c r="A21" s="1461"/>
      <c r="B21" s="1462"/>
      <c r="C21" s="1463" t="s">
        <v>155</v>
      </c>
      <c r="D21" s="1464" t="s">
        <v>156</v>
      </c>
      <c r="E21" s="1465" t="s">
        <v>157</v>
      </c>
      <c r="F21" s="1466" t="s">
        <v>158</v>
      </c>
      <c r="G21" s="1467" t="s">
        <v>155</v>
      </c>
      <c r="H21" s="1468" t="s">
        <v>156</v>
      </c>
      <c r="I21" s="1469" t="s">
        <v>157</v>
      </c>
      <c r="J21" s="1470" t="s">
        <v>158</v>
      </c>
      <c r="K21" s="1471" t="s">
        <v>155</v>
      </c>
      <c r="L21" s="1472" t="s">
        <v>156</v>
      </c>
      <c r="M21" s="1473" t="s">
        <v>157</v>
      </c>
      <c r="N21" s="1474" t="s">
        <v>158</v>
      </c>
    </row>
    <row r="22" ht="24.75" customHeight="1">
      <c r="A22" s="1475"/>
      <c r="B22" s="1476" t="s">
        <v>170</v>
      </c>
      <c r="C22" s="865">
        <f>SUM(D22:F22)</f>
        <v>66302886.33</v>
      </c>
      <c r="D22" s="865">
        <v>23568861.7</v>
      </c>
      <c r="E22" s="865">
        <v>37177894.47</v>
      </c>
      <c r="F22" s="865">
        <v>5556130.16</v>
      </c>
      <c r="G22" s="865">
        <f>SUM(H22:J22)</f>
        <v>0</v>
      </c>
      <c r="H22" s="1477">
        <v>0</v>
      </c>
      <c r="I22" s="1478">
        <v>0</v>
      </c>
      <c r="J22" s="1479">
        <v>0</v>
      </c>
      <c r="K22" s="865">
        <f>SUM(L22:N22)</f>
        <v>66302886.33</v>
      </c>
      <c r="L22" s="865">
        <f>D22+H22</f>
        <v>23568861.7</v>
      </c>
      <c r="M22" s="865">
        <f>E22+I22</f>
        <v>37177894.47</v>
      </c>
      <c r="N22" s="865">
        <f>F22+J22</f>
        <v>5556130.16</v>
      </c>
    </row>
    <row r="23" ht="24.75" customHeight="1">
      <c r="A23" s="1480"/>
      <c r="B23" s="1481" t="s">
        <v>171</v>
      </c>
      <c r="C23" s="865">
        <f>SUM(D23:F23)</f>
        <v>16908230.14</v>
      </c>
      <c r="D23" s="865">
        <v>14221173.01</v>
      </c>
      <c r="E23" s="865">
        <v>0</v>
      </c>
      <c r="F23" s="865">
        <v>2687057.13</v>
      </c>
      <c r="G23" s="865">
        <f>SUM(H23:J23)</f>
        <v>0</v>
      </c>
      <c r="H23" s="1482">
        <v>0</v>
      </c>
      <c r="I23" s="1483">
        <v>0</v>
      </c>
      <c r="J23" s="1484">
        <v>0</v>
      </c>
      <c r="K23" s="865">
        <f>SUM(L23:N23)</f>
        <v>16908230.14</v>
      </c>
      <c r="L23" s="865">
        <f>D23+H23</f>
        <v>14221173.01</v>
      </c>
      <c r="M23" s="865">
        <f>E23+I23</f>
        <v>0</v>
      </c>
      <c r="N23" s="865">
        <f>F23+J23</f>
        <v>2687057.13</v>
      </c>
    </row>
    <row r="24" ht="24.75" customHeight="1">
      <c r="A24" s="1485"/>
      <c r="B24" s="1486" t="s">
        <v>172</v>
      </c>
      <c r="C24" s="865">
        <f>SUM(D24:F24)</f>
        <v>49394656.19</v>
      </c>
      <c r="D24" s="865">
        <v>9347688.69</v>
      </c>
      <c r="E24" s="865">
        <v>37177894.47</v>
      </c>
      <c r="F24" s="865">
        <v>2869073.03</v>
      </c>
      <c r="G24" s="865">
        <f>SUM(H24:J24)</f>
        <v>0</v>
      </c>
      <c r="H24" s="1487">
        <v>0</v>
      </c>
      <c r="I24" s="1488">
        <v>0</v>
      </c>
      <c r="J24" s="1489">
        <v>0</v>
      </c>
      <c r="K24" s="865">
        <f>SUM(L24:N24)</f>
        <v>49394656.19</v>
      </c>
      <c r="L24" s="865">
        <f>D24+H24</f>
        <v>9347688.69</v>
      </c>
      <c r="M24" s="865">
        <f>E24+I24</f>
        <v>37177894.47</v>
      </c>
      <c r="N24" s="865">
        <f>F24+J24</f>
        <v>2869073.03</v>
      </c>
    </row>
    <row r="25" ht="24.75" customHeight="1">
      <c r="A25" s="1490"/>
      <c r="B25" s="1491" t="s">
        <v>173</v>
      </c>
      <c r="C25" s="865">
        <f>D25+F25</f>
        <v>0</v>
      </c>
      <c r="D25" s="865">
        <v>0</v>
      </c>
      <c r="E25" s="1492" t="s">
        <v>162</v>
      </c>
      <c r="F25" s="865">
        <v>0</v>
      </c>
      <c r="G25" s="865">
        <f>H25+J25</f>
        <v>0</v>
      </c>
      <c r="H25" s="1493">
        <v>0</v>
      </c>
      <c r="I25" s="1494" t="s">
        <v>162</v>
      </c>
      <c r="J25" s="1495">
        <v>0</v>
      </c>
      <c r="K25" s="865">
        <f>L25+N25</f>
        <v>0</v>
      </c>
      <c r="L25" s="865">
        <f>D25+H25</f>
        <v>0</v>
      </c>
      <c r="M25" s="1496" t="s">
        <v>162</v>
      </c>
      <c r="N25" s="865">
        <f>F25+J25</f>
        <v>0</v>
      </c>
    </row>
    <row r="26" ht="24.75" customHeight="1">
      <c r="A26" s="1497"/>
      <c r="B26" s="1498" t="s">
        <v>174</v>
      </c>
      <c r="C26" s="865">
        <f>D26+F26</f>
        <v>0</v>
      </c>
      <c r="D26" s="865">
        <v>0</v>
      </c>
      <c r="E26" s="1499" t="s">
        <v>162</v>
      </c>
      <c r="F26" s="865">
        <v>0</v>
      </c>
      <c r="G26" s="865">
        <f>H26+J26</f>
        <v>0</v>
      </c>
      <c r="H26" s="1500">
        <v>0</v>
      </c>
      <c r="I26" s="1501" t="s">
        <v>162</v>
      </c>
      <c r="J26" s="1502">
        <v>0</v>
      </c>
      <c r="K26" s="865">
        <f>L26+N26</f>
        <v>0</v>
      </c>
      <c r="L26" s="865">
        <f>D26+H26</f>
        <v>0</v>
      </c>
      <c r="M26" s="1503" t="s">
        <v>162</v>
      </c>
      <c r="N26" s="865">
        <f>F26+J26</f>
        <v>0</v>
      </c>
    </row>
    <row r="27" ht="24.75" customHeight="1">
      <c r="A27" s="1504"/>
      <c r="B27" s="1505" t="s">
        <v>145</v>
      </c>
      <c r="C27" s="865">
        <f>SUM(D27:F27)</f>
        <v>0</v>
      </c>
      <c r="D27" s="865">
        <v>0</v>
      </c>
      <c r="E27" s="865">
        <v>0</v>
      </c>
      <c r="F27" s="865">
        <v>0</v>
      </c>
      <c r="G27" s="865">
        <f>SUM(H27:J27)</f>
        <v>0</v>
      </c>
      <c r="H27" s="1506">
        <v>0</v>
      </c>
      <c r="I27" s="1507">
        <v>0</v>
      </c>
      <c r="J27" s="1508">
        <v>0</v>
      </c>
      <c r="K27" s="865">
        <f>SUM(L27:N27)</f>
        <v>0</v>
      </c>
      <c r="L27" s="865">
        <f>D27+H27</f>
        <v>0</v>
      </c>
      <c r="M27" s="865">
        <f>E27+I27</f>
        <v>0</v>
      </c>
      <c r="N27" s="865">
        <f>F27+J27</f>
        <v>0</v>
      </c>
    </row>
    <row r="28" ht="24.75" customHeight="1">
      <c r="A28" s="1509"/>
      <c r="B28" s="1510" t="s">
        <v>146</v>
      </c>
      <c r="C28" s="865">
        <f>E28</f>
        <v>125000</v>
      </c>
      <c r="D28" s="1511" t="s">
        <v>162</v>
      </c>
      <c r="E28" s="865">
        <v>125000</v>
      </c>
      <c r="F28" s="1512" t="s">
        <v>162</v>
      </c>
      <c r="G28" s="865">
        <f>I28</f>
        <v>0</v>
      </c>
      <c r="H28" s="1513" t="s">
        <v>162</v>
      </c>
      <c r="I28" s="1514">
        <v>0</v>
      </c>
      <c r="J28" s="1515" t="s">
        <v>162</v>
      </c>
      <c r="K28" s="865">
        <f>M28</f>
        <v>125000</v>
      </c>
      <c r="L28" s="1516" t="s">
        <v>162</v>
      </c>
      <c r="M28" s="865">
        <f>E28+I28</f>
        <v>125000</v>
      </c>
      <c r="N28" s="1517" t="s">
        <v>162</v>
      </c>
    </row>
    <row r="29" ht="24.75" customHeight="1">
      <c r="A29" s="1518"/>
      <c r="B29" s="1519" t="s">
        <v>147</v>
      </c>
      <c r="C29" s="865">
        <f>SUM(D29:F29)</f>
        <v>66427886.33</v>
      </c>
      <c r="D29" s="865">
        <v>23568861.7</v>
      </c>
      <c r="E29" s="865">
        <v>37302894.47</v>
      </c>
      <c r="F29" s="865">
        <v>5556130.16</v>
      </c>
      <c r="G29" s="865">
        <f>SUM(H29:J29)</f>
        <v>0</v>
      </c>
      <c r="H29" s="865">
        <f>H22+H27</f>
        <v>0</v>
      </c>
      <c r="I29" s="865">
        <f>I22+I27+I28</f>
        <v>0</v>
      </c>
      <c r="J29" s="865">
        <f>J22+J27</f>
        <v>0</v>
      </c>
      <c r="K29" s="865">
        <f>SUM(L29:N29)</f>
        <v>66427886.33</v>
      </c>
      <c r="L29" s="865">
        <f>D29+H29</f>
        <v>23568861.7</v>
      </c>
      <c r="M29" s="865">
        <f>E29+I29</f>
        <v>37302894.47</v>
      </c>
      <c r="N29" s="865">
        <f>F29+J29</f>
        <v>5556130.16</v>
      </c>
    </row>
    <row r="30" ht="24.75" customHeight="1">
      <c r="A30" s="1520"/>
      <c r="B30" s="1521" t="s">
        <v>148</v>
      </c>
      <c r="C30" s="865">
        <f>SUM(D30:F30)</f>
        <v>0</v>
      </c>
      <c r="D30" s="865">
        <v>0</v>
      </c>
      <c r="E30" s="865">
        <v>0</v>
      </c>
      <c r="F30" s="865">
        <v>0</v>
      </c>
      <c r="G30" s="865">
        <f>SUM(H30:J30)</f>
        <v>0</v>
      </c>
      <c r="H30" s="1522">
        <v>0</v>
      </c>
      <c r="I30" s="1523">
        <v>0</v>
      </c>
      <c r="J30" s="1524">
        <v>0</v>
      </c>
      <c r="K30" s="865">
        <f>SUM(L30:N30)</f>
        <v>0</v>
      </c>
      <c r="L30" s="865">
        <f>D30+H30</f>
        <v>0</v>
      </c>
      <c r="M30" s="865">
        <f>E30+I30</f>
        <v>0</v>
      </c>
      <c r="N30" s="865">
        <f>F30+J30</f>
        <v>0</v>
      </c>
    </row>
    <row r="31" ht="24.75" customHeight="1">
      <c r="A31" s="1525"/>
      <c r="B31" s="1526" t="s">
        <v>149</v>
      </c>
      <c r="C31" s="865">
        <f>SUM(D31:F31)</f>
        <v>146840784.53</v>
      </c>
      <c r="D31" s="865">
        <v>87865885.95</v>
      </c>
      <c r="E31" s="865">
        <v>45544696.62</v>
      </c>
      <c r="F31" s="865">
        <v>13430201.96</v>
      </c>
      <c r="G31" s="865">
        <f>SUM(H31:J31)</f>
        <v>0</v>
      </c>
      <c r="H31" s="1527">
        <v>0</v>
      </c>
      <c r="I31" s="1528">
        <v>0</v>
      </c>
      <c r="J31" s="1529">
        <v>0</v>
      </c>
      <c r="K31" s="865">
        <f>SUM(L31:N31)</f>
        <v>146840784.53</v>
      </c>
      <c r="L31" s="865">
        <f>D31+H31</f>
        <v>87865885.95</v>
      </c>
      <c r="M31" s="865">
        <f>E31+I31</f>
        <v>45544696.62</v>
      </c>
      <c r="N31" s="865">
        <f>F31+J31</f>
        <v>13430201.96</v>
      </c>
    </row>
    <row r="32" ht="24.75" customHeight="1">
      <c r="A32" s="1530"/>
      <c r="B32" s="1531" t="s">
        <v>150</v>
      </c>
      <c r="C32" s="865">
        <f>C29+C30+C31</f>
        <v>213268670.86</v>
      </c>
      <c r="D32" s="865">
        <f>D29+D30+D31</f>
        <v>111434747.65</v>
      </c>
      <c r="E32" s="865">
        <f>E29+E30+E31</f>
        <v>82847591.09</v>
      </c>
      <c r="F32" s="865">
        <f>F29+F30+F31</f>
        <v>18986332.12</v>
      </c>
      <c r="G32" s="865">
        <f>G29+G30+G31</f>
        <v>0</v>
      </c>
      <c r="H32" s="865">
        <f>H29+H30+H31</f>
        <v>0</v>
      </c>
      <c r="I32" s="865">
        <f>I29+I30+I31</f>
        <v>0</v>
      </c>
      <c r="J32" s="865">
        <f>J29+J30+J31</f>
        <v>0</v>
      </c>
      <c r="K32" s="865">
        <f>K29+K30+K31</f>
        <v>213268670.86</v>
      </c>
      <c r="L32" s="865">
        <f>L29+L30+L31</f>
        <v>111434747.65</v>
      </c>
      <c r="M32" s="865">
        <f>M29+M30+M31</f>
        <v>82847591.09</v>
      </c>
      <c r="N32" s="865">
        <f>N29+N30+N31</f>
        <v>18986332.12</v>
      </c>
    </row>
    <row r="33" ht="24.75" customHeight="1">
      <c r="A33" s="1532"/>
      <c r="B33" s="1533" t="s">
        <v>151</v>
      </c>
      <c r="C33" s="865">
        <f>C17-C32</f>
        <v>0</v>
      </c>
      <c r="D33" s="865">
        <f>D17-D32</f>
        <v>0</v>
      </c>
      <c r="E33" s="865">
        <f>E17-E32</f>
        <v>0</v>
      </c>
      <c r="F33" s="865">
        <f>F17-F32</f>
        <v>0</v>
      </c>
      <c r="G33" s="865">
        <f>G17-G32</f>
        <v>0</v>
      </c>
      <c r="H33" s="865">
        <f>H17-H32</f>
        <v>0</v>
      </c>
      <c r="I33" s="865">
        <f>I17-I32</f>
        <v>0</v>
      </c>
      <c r="J33" s="865">
        <f>J17-J32</f>
        <v>0</v>
      </c>
      <c r="K33" s="865">
        <f>K17-K32</f>
        <v>0</v>
      </c>
      <c r="L33" s="865">
        <f>L17-L32</f>
        <v>0</v>
      </c>
      <c r="M33" s="865">
        <f>M17-M32</f>
        <v>0</v>
      </c>
      <c r="N33" s="865">
        <f>N17-N32</f>
        <v>0</v>
      </c>
    </row>
    <row r="34" ht="24.75" customHeight="1">
      <c r="A34" s="1534"/>
      <c r="B34" s="1535" t="s">
        <v>152</v>
      </c>
      <c r="C34" s="865">
        <f>C18+C33</f>
        <v>404958.15</v>
      </c>
      <c r="D34" s="865">
        <f>D18+D33</f>
        <v>32420.31</v>
      </c>
      <c r="E34" s="865">
        <f>E18+E33</f>
        <v>372537.84</v>
      </c>
      <c r="F34" s="865">
        <f>F18+F33</f>
        <v>0</v>
      </c>
      <c r="G34" s="865">
        <f>G18+G33</f>
        <v>0</v>
      </c>
      <c r="H34" s="865">
        <f>H18+H33</f>
        <v>0</v>
      </c>
      <c r="I34" s="865">
        <f>I18+I33</f>
        <v>0</v>
      </c>
      <c r="J34" s="865">
        <f>J18+J33</f>
        <v>0</v>
      </c>
      <c r="K34" s="865">
        <f>K18+K33</f>
        <v>404958.15</v>
      </c>
      <c r="L34" s="865">
        <f>L18+L33</f>
        <v>32420.31</v>
      </c>
      <c r="M34" s="865">
        <f>M18+M33</f>
        <v>372537.84</v>
      </c>
      <c r="N34" s="865">
        <f>N18+N33</f>
        <v>0</v>
      </c>
    </row>
    <row r="35" ht="24.75" customHeight="1">
      <c r="A35" s="1536"/>
      <c r="B35" s="1537" t="s">
        <v>138</v>
      </c>
      <c r="C35" s="865">
        <f>C32+C34</f>
        <v>213673629.01</v>
      </c>
      <c r="D35" s="865">
        <f>D32+D34</f>
        <v>111467167.96</v>
      </c>
      <c r="E35" s="865">
        <f>E32+E34</f>
        <v>83220128.93</v>
      </c>
      <c r="F35" s="865">
        <f>F32+F34</f>
        <v>18986332.12</v>
      </c>
      <c r="G35" s="865">
        <f>G32+G34</f>
        <v>0</v>
      </c>
      <c r="H35" s="865">
        <f>H32+H34</f>
        <v>0</v>
      </c>
      <c r="I35" s="865">
        <f>I32+I34</f>
        <v>0</v>
      </c>
      <c r="J35" s="865">
        <f>J32+J34</f>
        <v>0</v>
      </c>
      <c r="K35" s="865">
        <f>K32+K34</f>
        <v>213673629.01</v>
      </c>
      <c r="L35" s="865">
        <f>L32+L34</f>
        <v>111467167.96</v>
      </c>
      <c r="M35" s="865">
        <f>M32+M34</f>
        <v>83220128.93</v>
      </c>
      <c r="N35" s="865">
        <f>N32+N34</f>
        <v>18986332.12</v>
      </c>
    </row>
    <row r="36" ht="27.75" customHeight="1">
      <c r="A36" s="1538"/>
      <c r="B36" s="1539"/>
      <c r="C36" s="1540"/>
      <c r="D36" s="1541"/>
      <c r="E36" s="1542"/>
      <c r="F36" s="1543"/>
      <c r="G36" s="1544"/>
      <c r="H36" s="1545"/>
      <c r="I36" s="1546"/>
      <c r="J36" s="1547"/>
      <c r="K36" s="1548"/>
      <c r="L36" s="1549"/>
      <c r="M36" s="1550"/>
      <c r="N36" s="1551" t="s">
        <v>175</v>
      </c>
    </row>
  </sheetData>
  <mergeCells>
    <mergeCell ref="B2:N2"/>
    <mergeCell ref="B5:B6"/>
    <mergeCell ref="C5:F5"/>
    <mergeCell ref="G5:J5"/>
    <mergeCell ref="K5:N5"/>
    <mergeCell ref="B20:B21"/>
    <mergeCell ref="C20:F20"/>
    <mergeCell ref="G20:J20"/>
    <mergeCell ref="K20:N20"/>
  </mergeCells>
  <pageMargins left="0.393700787401575" right="0.393700787401575" top="0.393700787401575" bottom="0.393700787401575" header="0.51181" footer="0.51181"/>
  <pageSetup paperSize="9" scale="52" pageOrder="overThenDown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5"/>
  <sheetViews>
    <sheetView topLeftCell="A1" zoomScaleNormal="100" zoomScalePageLayoutView="60" workbookViewId="0">
      <pane topLeftCell="B6" activePane="bottomRight" state="frozen"/>
      <selection activeCell="A1" sqref="A1"/>
    </sheetView>
  </sheetViews>
  <sheetFormatPr defaultColWidth="8" defaultRowHeight="14.25"/>
  <cols>
    <col min="1" max="1" width="31.4980392156863" style="16"/>
    <col min="2" max="2" width="14.1803921568627" style="16"/>
    <col min="3" max="3" width="14.1803921568627" style="16"/>
    <col min="4" max="4" width="14.1803921568627" style="16"/>
    <col min="5" max="5" width="17.8196078431373" style="16"/>
    <col min="6" max="6" width="14.1803921568627" style="16"/>
    <col min="7" max="7" width="17.6941176470588" style="16"/>
    <col min="8" max="8" width="13.678431372549" style="16"/>
    <col min="9" max="9" width="19.5764705882353" style="16"/>
    <col min="10" max="10" width="13.678431372549" style="16"/>
    <col min="11" max="11" width="16.1882352941176" style="16"/>
    <col min="12" max="12" width="13.678431372549" style="16"/>
    <col min="13" max="13" width="18.6980392156863" style="16"/>
  </cols>
  <sheetData>
    <row r="1" ht="33.75" customHeight="1">
      <c r="A1" s="1552" t="s">
        <v>176</v>
      </c>
      <c r="B1" s="1553"/>
      <c r="C1" s="1554"/>
      <c r="D1" s="1555"/>
      <c r="E1" s="1556"/>
      <c r="F1" s="1557"/>
      <c r="G1" s="1558"/>
      <c r="H1" s="1559"/>
      <c r="I1" s="1560"/>
      <c r="J1" s="1561"/>
      <c r="K1" s="1562"/>
      <c r="L1" s="1563"/>
      <c r="M1" s="1564"/>
    </row>
    <row r="2" ht="24" customHeight="1">
      <c r="A2" s="1565"/>
      <c r="B2" s="1566"/>
      <c r="C2" s="1567"/>
      <c r="D2" s="1568"/>
      <c r="E2" s="1569"/>
      <c r="F2" s="1570"/>
      <c r="G2" s="1571"/>
      <c r="H2" s="1572"/>
      <c r="I2" s="1573"/>
      <c r="J2" s="1574"/>
      <c r="K2" s="1575"/>
      <c r="L2" s="1576"/>
      <c r="M2" s="1577" t="s">
        <v>39</v>
      </c>
    </row>
    <row r="3" ht="24" customHeight="1">
      <c r="A3" s="1578"/>
      <c r="B3" s="1579"/>
      <c r="C3" s="1580"/>
      <c r="D3" s="1581"/>
      <c r="E3" s="1582"/>
      <c r="F3" s="1583"/>
      <c r="G3" s="1584"/>
      <c r="H3" s="1585"/>
      <c r="I3" s="1586"/>
      <c r="J3" s="1587"/>
      <c r="K3" s="1588"/>
      <c r="L3" s="1589"/>
      <c r="M3" s="1590" t="s">
        <v>53</v>
      </c>
    </row>
    <row r="4" ht="24.75" customHeight="1">
      <c r="A4" s="1591" t="s">
        <v>177</v>
      </c>
      <c r="B4" s="1592" t="s">
        <v>64</v>
      </c>
      <c r="C4" s="1593"/>
      <c r="D4" s="1594"/>
      <c r="E4" s="1595"/>
      <c r="F4" s="1596" t="s">
        <v>65</v>
      </c>
      <c r="G4" s="1597"/>
      <c r="H4" s="1598"/>
      <c r="I4" s="1599"/>
      <c r="J4" s="1600" t="s">
        <v>66</v>
      </c>
      <c r="K4" s="1601"/>
      <c r="L4" s="1602"/>
      <c r="M4" s="1603"/>
    </row>
    <row r="5" ht="24.75" customHeight="1">
      <c r="A5" s="1604"/>
      <c r="B5" s="1605" t="s">
        <v>55</v>
      </c>
      <c r="C5" s="1606" t="s">
        <v>178</v>
      </c>
      <c r="D5" s="1607" t="s">
        <v>179</v>
      </c>
      <c r="E5" s="1608" t="s">
        <v>180</v>
      </c>
      <c r="F5" s="1609" t="s">
        <v>55</v>
      </c>
      <c r="G5" s="1610" t="s">
        <v>178</v>
      </c>
      <c r="H5" s="1611" t="s">
        <v>179</v>
      </c>
      <c r="I5" s="1612" t="s">
        <v>180</v>
      </c>
      <c r="J5" s="1613" t="s">
        <v>55</v>
      </c>
      <c r="K5" s="1614" t="s">
        <v>178</v>
      </c>
      <c r="L5" s="1615" t="s">
        <v>179</v>
      </c>
      <c r="M5" s="1616" t="s">
        <v>180</v>
      </c>
    </row>
    <row r="6" ht="24.75" customHeight="1">
      <c r="A6" s="1617" t="s">
        <v>159</v>
      </c>
      <c r="B6" s="1618">
        <f>SUM(C6:E6)</f>
        <v>28106850</v>
      </c>
      <c r="C6" s="1618">
        <v>0</v>
      </c>
      <c r="D6" s="1618">
        <v>0</v>
      </c>
      <c r="E6" s="1618">
        <v>28106850</v>
      </c>
      <c r="F6" s="1618">
        <f>SUM(G6:I6)</f>
        <v>0</v>
      </c>
      <c r="G6" s="1619">
        <v>0</v>
      </c>
      <c r="H6" s="1620">
        <v>0</v>
      </c>
      <c r="I6" s="1621">
        <v>0</v>
      </c>
      <c r="J6" s="1618">
        <f>SUM(K6:M6)</f>
        <v>28106850</v>
      </c>
      <c r="K6" s="1618">
        <f>C6+G6</f>
        <v>0</v>
      </c>
      <c r="L6" s="1618">
        <f>D6+H6</f>
        <v>0</v>
      </c>
      <c r="M6" s="1618">
        <f>E6+I6</f>
        <v>28106850</v>
      </c>
    </row>
    <row r="7" ht="24.75" customHeight="1">
      <c r="A7" s="1622" t="s">
        <v>181</v>
      </c>
      <c r="B7" s="1618">
        <f>SUM(C7:E7)</f>
        <v>27208180</v>
      </c>
      <c r="C7" s="1618">
        <v>0</v>
      </c>
      <c r="D7" s="1618">
        <v>0</v>
      </c>
      <c r="E7" s="1618">
        <v>27208180</v>
      </c>
      <c r="F7" s="1618">
        <f>SUM(G7:I7)</f>
        <v>0</v>
      </c>
      <c r="G7" s="1623">
        <v>0</v>
      </c>
      <c r="H7" s="1624">
        <v>0</v>
      </c>
      <c r="I7" s="1625">
        <v>0</v>
      </c>
      <c r="J7" s="1618">
        <f>SUM(K7:M7)</f>
        <v>27208180</v>
      </c>
      <c r="K7" s="1618">
        <f>C7+G7</f>
        <v>0</v>
      </c>
      <c r="L7" s="1618">
        <f>D7+H7</f>
        <v>0</v>
      </c>
      <c r="M7" s="1618">
        <f>E7+I7</f>
        <v>27208180</v>
      </c>
    </row>
    <row r="8" ht="24.75" customHeight="1">
      <c r="A8" s="1626" t="s">
        <v>182</v>
      </c>
      <c r="B8" s="1618">
        <f>SUM(C8:E8)</f>
        <v>0</v>
      </c>
      <c r="C8" s="1618">
        <v>0</v>
      </c>
      <c r="D8" s="1618">
        <v>0</v>
      </c>
      <c r="E8" s="1618">
        <v>0</v>
      </c>
      <c r="F8" s="1618">
        <f>SUM(G8:I8)</f>
        <v>0</v>
      </c>
      <c r="G8" s="1627">
        <v>0</v>
      </c>
      <c r="H8" s="1628">
        <v>0</v>
      </c>
      <c r="I8" s="1629">
        <v>0</v>
      </c>
      <c r="J8" s="1618">
        <f>SUM(K8:M8)</f>
        <v>0</v>
      </c>
      <c r="K8" s="1618">
        <f>C8+G8</f>
        <v>0</v>
      </c>
      <c r="L8" s="1618">
        <f>D8+H8</f>
        <v>0</v>
      </c>
      <c r="M8" s="1618">
        <f>E8+I8</f>
        <v>0</v>
      </c>
    </row>
    <row r="9" ht="24.75" customHeight="1">
      <c r="A9" s="1630" t="s">
        <v>183</v>
      </c>
      <c r="B9" s="1618">
        <f>SUM(C9:E9)</f>
        <v>898670</v>
      </c>
      <c r="C9" s="1618">
        <v>0</v>
      </c>
      <c r="D9" s="1618">
        <v>0</v>
      </c>
      <c r="E9" s="1618">
        <v>898670</v>
      </c>
      <c r="F9" s="1618">
        <f>SUM(G9:I9)</f>
        <v>0</v>
      </c>
      <c r="G9" s="1631">
        <v>0</v>
      </c>
      <c r="H9" s="1632">
        <v>0</v>
      </c>
      <c r="I9" s="1633">
        <v>0</v>
      </c>
      <c r="J9" s="1618">
        <f>SUM(K9:M9)</f>
        <v>898670</v>
      </c>
      <c r="K9" s="1618">
        <f>C9+G9</f>
        <v>0</v>
      </c>
      <c r="L9" s="1618">
        <f>D9+H9</f>
        <v>0</v>
      </c>
      <c r="M9" s="1618">
        <f>E9+I9</f>
        <v>898670</v>
      </c>
    </row>
    <row r="10" ht="24.75" customHeight="1">
      <c r="A10" s="1634" t="s">
        <v>184</v>
      </c>
      <c r="B10" s="1618">
        <f>SUM(C10:E10)</f>
        <v>0</v>
      </c>
      <c r="C10" s="1618">
        <v>0</v>
      </c>
      <c r="D10" s="1618">
        <v>0</v>
      </c>
      <c r="E10" s="1618">
        <v>0</v>
      </c>
      <c r="F10" s="1618">
        <f>SUM(G10:I10)</f>
        <v>0</v>
      </c>
      <c r="G10" s="1635">
        <v>0</v>
      </c>
      <c r="H10" s="1636">
        <v>0</v>
      </c>
      <c r="I10" s="1637">
        <v>0</v>
      </c>
      <c r="J10" s="1618">
        <f>SUM(K10:M10)</f>
        <v>0</v>
      </c>
      <c r="K10" s="1618">
        <f>C10+G10</f>
        <v>0</v>
      </c>
      <c r="L10" s="1618">
        <f>D10+H10</f>
        <v>0</v>
      </c>
      <c r="M10" s="1618">
        <f>E10+I10</f>
        <v>0</v>
      </c>
    </row>
    <row r="11" ht="24.75" customHeight="1">
      <c r="A11" s="1638" t="s">
        <v>90</v>
      </c>
      <c r="B11" s="1618">
        <f>SUM(C11:E11)</f>
        <v>22000</v>
      </c>
      <c r="C11" s="1618">
        <v>0</v>
      </c>
      <c r="D11" s="1618">
        <v>0</v>
      </c>
      <c r="E11" s="1618">
        <v>22000</v>
      </c>
      <c r="F11" s="1618">
        <f>SUM(G11:I11)</f>
        <v>0</v>
      </c>
      <c r="G11" s="1639">
        <v>0</v>
      </c>
      <c r="H11" s="1640">
        <v>0</v>
      </c>
      <c r="I11" s="1641">
        <v>0</v>
      </c>
      <c r="J11" s="1618">
        <f>SUM(K11:M11)</f>
        <v>22000</v>
      </c>
      <c r="K11" s="1618">
        <f>C11+G11</f>
        <v>0</v>
      </c>
      <c r="L11" s="1618">
        <f>D11+H11</f>
        <v>0</v>
      </c>
      <c r="M11" s="1618">
        <f>E11+I11</f>
        <v>22000</v>
      </c>
    </row>
    <row r="12" ht="24.75" customHeight="1">
      <c r="A12" s="1642" t="s">
        <v>92</v>
      </c>
      <c r="B12" s="1618">
        <f>SUM(C12:E12)</f>
        <v>57589200</v>
      </c>
      <c r="C12" s="1618">
        <v>0</v>
      </c>
      <c r="D12" s="1618">
        <v>0</v>
      </c>
      <c r="E12" s="1618">
        <v>57589200</v>
      </c>
      <c r="F12" s="1618">
        <f>SUM(G12:I12)</f>
        <v>0</v>
      </c>
      <c r="G12" s="1643">
        <v>0</v>
      </c>
      <c r="H12" s="1644">
        <v>0</v>
      </c>
      <c r="I12" s="1645">
        <v>0</v>
      </c>
      <c r="J12" s="1618">
        <f>SUM(K12:M12)</f>
        <v>57589200</v>
      </c>
      <c r="K12" s="1618">
        <f>C12+G12</f>
        <v>0</v>
      </c>
      <c r="L12" s="1618">
        <f>D12+H12</f>
        <v>0</v>
      </c>
      <c r="M12" s="1618">
        <f>E12+I12</f>
        <v>57589200</v>
      </c>
    </row>
    <row r="13" ht="32.25" customHeight="1">
      <c r="A13" s="1646" t="s">
        <v>185</v>
      </c>
      <c r="B13" s="1618">
        <f>SUM(C13:E13)</f>
        <v>57589200</v>
      </c>
      <c r="C13" s="1618">
        <v>0</v>
      </c>
      <c r="D13" s="1618">
        <v>0</v>
      </c>
      <c r="E13" s="1618">
        <v>57589200</v>
      </c>
      <c r="F13" s="1618">
        <f>SUM(G13:I13)</f>
        <v>0</v>
      </c>
      <c r="G13" s="1647">
        <v>0</v>
      </c>
      <c r="H13" s="1648">
        <v>0</v>
      </c>
      <c r="I13" s="1649">
        <v>0</v>
      </c>
      <c r="J13" s="1618">
        <f>SUM(K13:M13)</f>
        <v>57589200</v>
      </c>
      <c r="K13" s="1618">
        <f>C13+G13</f>
        <v>0</v>
      </c>
      <c r="L13" s="1618">
        <f>D13+H13</f>
        <v>0</v>
      </c>
      <c r="M13" s="1618">
        <f>E13+I13</f>
        <v>57589200</v>
      </c>
    </row>
    <row r="14" ht="24.75" customHeight="1">
      <c r="A14" s="1650" t="s">
        <v>163</v>
      </c>
      <c r="B14" s="1618">
        <f>SUM(C14:E14)</f>
        <v>0</v>
      </c>
      <c r="C14" s="1618">
        <v>0</v>
      </c>
      <c r="D14" s="1618">
        <v>0</v>
      </c>
      <c r="E14" s="1618">
        <v>0</v>
      </c>
      <c r="F14" s="1618">
        <f>SUM(G14:I14)</f>
        <v>0</v>
      </c>
      <c r="G14" s="1651">
        <v>0</v>
      </c>
      <c r="H14" s="1652">
        <v>0</v>
      </c>
      <c r="I14" s="1653">
        <v>0</v>
      </c>
      <c r="J14" s="1618">
        <f>SUM(K14:M14)</f>
        <v>0</v>
      </c>
      <c r="K14" s="1618">
        <f>C14+G14</f>
        <v>0</v>
      </c>
      <c r="L14" s="1618">
        <f>D14+H14</f>
        <v>0</v>
      </c>
      <c r="M14" s="1618">
        <f>E14+I14</f>
        <v>0</v>
      </c>
    </row>
    <row r="15" ht="24.75" customHeight="1">
      <c r="A15" s="1654" t="s">
        <v>186</v>
      </c>
      <c r="B15" s="1618">
        <f>SUM(C15:E15)</f>
        <v>85718050</v>
      </c>
      <c r="C15" s="1618">
        <f>C6+C11+C12+C14</f>
        <v>0</v>
      </c>
      <c r="D15" s="1618">
        <f>D6+D11+D12+D14</f>
        <v>0</v>
      </c>
      <c r="E15" s="1618">
        <f>E6+E11+E12+E14</f>
        <v>85718050</v>
      </c>
      <c r="F15" s="1618">
        <f>F6+F11+F12+F14</f>
        <v>0</v>
      </c>
      <c r="G15" s="1618">
        <f>G6+G11+G12+G14</f>
        <v>0</v>
      </c>
      <c r="H15" s="1618">
        <f>H6+H11+H12+H14</f>
        <v>0</v>
      </c>
      <c r="I15" s="1618">
        <f>I6+I11+I12+I14</f>
        <v>0</v>
      </c>
      <c r="J15" s="1618">
        <f>J6+J11+J12+J14</f>
        <v>85718050</v>
      </c>
      <c r="K15" s="1618">
        <f>K6+K11+K12+K14</f>
        <v>0</v>
      </c>
      <c r="L15" s="1618">
        <f>L6+L11+L12+L14</f>
        <v>0</v>
      </c>
      <c r="M15" s="1618">
        <f>M6+M11+M12+M14</f>
        <v>85718050</v>
      </c>
    </row>
    <row r="16" ht="24.75" customHeight="1">
      <c r="A16" s="1655" t="s">
        <v>187</v>
      </c>
      <c r="B16" s="1618">
        <f>SUM(C16:E16)</f>
        <v>69740589.96</v>
      </c>
      <c r="C16" s="1618">
        <v>0</v>
      </c>
      <c r="D16" s="1618">
        <v>0</v>
      </c>
      <c r="E16" s="1618">
        <v>69740589.96</v>
      </c>
      <c r="F16" s="1618">
        <f>SUM(G16:I16)</f>
        <v>0</v>
      </c>
      <c r="G16" s="1656">
        <v>0</v>
      </c>
      <c r="H16" s="1657">
        <v>0</v>
      </c>
      <c r="I16" s="1658">
        <v>0</v>
      </c>
      <c r="J16" s="1618">
        <f>SUM(K16:M16)</f>
        <v>69740589.96</v>
      </c>
      <c r="K16" s="1618">
        <f>C16+G16</f>
        <v>0</v>
      </c>
      <c r="L16" s="1618">
        <f>D16+H16</f>
        <v>0</v>
      </c>
      <c r="M16" s="1618">
        <f>E16+I16</f>
        <v>69740589.96</v>
      </c>
    </row>
    <row r="17" ht="24.75" customHeight="1">
      <c r="A17" s="1659" t="s">
        <v>188</v>
      </c>
      <c r="B17" s="1618">
        <f>SUM(C17:E17)</f>
        <v>0</v>
      </c>
      <c r="C17" s="1618">
        <v>0</v>
      </c>
      <c r="D17" s="1618">
        <v>0</v>
      </c>
      <c r="E17" s="1618">
        <v>0</v>
      </c>
      <c r="F17" s="1618">
        <f>SUM(G17:I17)</f>
        <v>0</v>
      </c>
      <c r="G17" s="1660">
        <v>0</v>
      </c>
      <c r="H17" s="1661">
        <v>0</v>
      </c>
      <c r="I17" s="1662">
        <v>0</v>
      </c>
      <c r="J17" s="1618">
        <f>SUM(K17:M17)</f>
        <v>0</v>
      </c>
      <c r="K17" s="1618">
        <f>C17+G17</f>
        <v>0</v>
      </c>
      <c r="L17" s="1618">
        <f>D17+H17</f>
        <v>0</v>
      </c>
      <c r="M17" s="1618">
        <f>E17+I17</f>
        <v>0</v>
      </c>
    </row>
    <row r="18" ht="24.75" customHeight="1">
      <c r="A18" s="1663" t="s">
        <v>189</v>
      </c>
      <c r="B18" s="1618">
        <f>B15+B16+B17</f>
        <v>155458639.96</v>
      </c>
      <c r="C18" s="1618">
        <f>C15+C16+C17</f>
        <v>0</v>
      </c>
      <c r="D18" s="1618">
        <f>D15+D16+D17</f>
        <v>0</v>
      </c>
      <c r="E18" s="1618">
        <f>E15+E16+E17</f>
        <v>155458639.96</v>
      </c>
      <c r="F18" s="1618">
        <f>SUM(G18:I18)</f>
        <v>0</v>
      </c>
      <c r="G18" s="1618">
        <f>G15+G16+G17</f>
        <v>0</v>
      </c>
      <c r="H18" s="1618">
        <f>H15+H16+H17</f>
        <v>0</v>
      </c>
      <c r="I18" s="1618">
        <f>I15+I16+I17</f>
        <v>0</v>
      </c>
      <c r="J18" s="1618">
        <f>J15+J16+J17</f>
        <v>155458639.96</v>
      </c>
      <c r="K18" s="1618">
        <f>K15+K16+K17</f>
        <v>0</v>
      </c>
      <c r="L18" s="1618">
        <f>L15+L16+L17</f>
        <v>0</v>
      </c>
      <c r="M18" s="1618">
        <f>M15+M16+M17</f>
        <v>155458639.96</v>
      </c>
    </row>
    <row r="19" ht="24.75" customHeight="1">
      <c r="A19" s="1664" t="s">
        <v>190</v>
      </c>
      <c r="B19" s="1618">
        <f>SUM(C19:E19)</f>
        <v>2875683.06</v>
      </c>
      <c r="C19" s="1618">
        <v>0</v>
      </c>
      <c r="D19" s="1618">
        <v>0</v>
      </c>
      <c r="E19" s="1618">
        <v>2875683.06</v>
      </c>
      <c r="F19" s="1618">
        <f>SUM(G19:I19)</f>
        <v>0</v>
      </c>
      <c r="G19" s="1665">
        <v>0</v>
      </c>
      <c r="H19" s="1666">
        <v>0</v>
      </c>
      <c r="I19" s="1667">
        <v>0</v>
      </c>
      <c r="J19" s="1618">
        <f>SUM(K19:M19)</f>
        <v>2875683.06</v>
      </c>
      <c r="K19" s="1618">
        <f>C19+G19</f>
        <v>0</v>
      </c>
      <c r="L19" s="1618">
        <f>D19+H19</f>
        <v>0</v>
      </c>
      <c r="M19" s="1618">
        <f>E19+I19</f>
        <v>2875683.06</v>
      </c>
    </row>
    <row r="20" ht="24.75" customHeight="1">
      <c r="A20" s="1668" t="s">
        <v>117</v>
      </c>
      <c r="B20" s="1618">
        <f>B18+B19</f>
        <v>158334323.02</v>
      </c>
      <c r="C20" s="1618">
        <f>C18+C19</f>
        <v>0</v>
      </c>
      <c r="D20" s="1618">
        <f>D18+D19</f>
        <v>0</v>
      </c>
      <c r="E20" s="1618">
        <f>E18+E19</f>
        <v>158334323.02</v>
      </c>
      <c r="F20" s="1618">
        <f>F18+F19</f>
        <v>0</v>
      </c>
      <c r="G20" s="1618">
        <f>G18+G19</f>
        <v>0</v>
      </c>
      <c r="H20" s="1618">
        <f>H18+H19</f>
        <v>0</v>
      </c>
      <c r="I20" s="1618">
        <f>I18+I19</f>
        <v>0</v>
      </c>
      <c r="J20" s="1618">
        <f>J18+J19</f>
        <v>158334323.02</v>
      </c>
      <c r="K20" s="1618">
        <f>K18+K19</f>
        <v>0</v>
      </c>
      <c r="L20" s="1618">
        <f>L18+L19</f>
        <v>0</v>
      </c>
      <c r="M20" s="1618">
        <f>M18+M19</f>
        <v>158334323.02</v>
      </c>
    </row>
    <row r="21" ht="24.75" customHeight="1">
      <c r="A21" s="1669" t="s">
        <v>54</v>
      </c>
      <c r="B21" s="1670" t="s">
        <v>64</v>
      </c>
      <c r="C21" s="1671"/>
      <c r="D21" s="1672"/>
      <c r="E21" s="1673"/>
      <c r="F21" s="1674" t="s">
        <v>65</v>
      </c>
      <c r="G21" s="1675"/>
      <c r="H21" s="1676"/>
      <c r="I21" s="1677"/>
      <c r="J21" s="1678" t="s">
        <v>66</v>
      </c>
      <c r="K21" s="1679"/>
      <c r="L21" s="1680"/>
      <c r="M21" s="1681"/>
    </row>
    <row r="22" ht="24.75" customHeight="1">
      <c r="A22" s="1682"/>
      <c r="B22" s="1683" t="s">
        <v>55</v>
      </c>
      <c r="C22" s="1684" t="s">
        <v>178</v>
      </c>
      <c r="D22" s="1685" t="s">
        <v>179</v>
      </c>
      <c r="E22" s="1686" t="s">
        <v>180</v>
      </c>
      <c r="F22" s="1687" t="s">
        <v>55</v>
      </c>
      <c r="G22" s="1688" t="s">
        <v>178</v>
      </c>
      <c r="H22" s="1689" t="s">
        <v>179</v>
      </c>
      <c r="I22" s="1690" t="s">
        <v>180</v>
      </c>
      <c r="J22" s="1691" t="s">
        <v>55</v>
      </c>
      <c r="K22" s="1692" t="s">
        <v>178</v>
      </c>
      <c r="L22" s="1693" t="s">
        <v>179</v>
      </c>
      <c r="M22" s="1694" t="s">
        <v>180</v>
      </c>
    </row>
    <row r="23" ht="24.75" customHeight="1">
      <c r="A23" s="1695" t="s">
        <v>170</v>
      </c>
      <c r="B23" s="1618">
        <f>SUM(C23:E23)</f>
        <v>64173633.96</v>
      </c>
      <c r="C23" s="1618">
        <v>0</v>
      </c>
      <c r="D23" s="1618">
        <v>0</v>
      </c>
      <c r="E23" s="1696">
        <v>64173633.96</v>
      </c>
      <c r="F23" s="1618">
        <f>SUM(G23:I23)</f>
        <v>0</v>
      </c>
      <c r="G23" s="1697">
        <v>0</v>
      </c>
      <c r="H23" s="1698">
        <v>0</v>
      </c>
      <c r="I23" s="1699">
        <v>0</v>
      </c>
      <c r="J23" s="1618">
        <f>SUM(K23:M23)</f>
        <v>64173633.96</v>
      </c>
      <c r="K23" s="1618">
        <f>C23+G23</f>
        <v>0</v>
      </c>
      <c r="L23" s="1618">
        <f>D23+H23</f>
        <v>0</v>
      </c>
      <c r="M23" s="1618">
        <f>E23+I23</f>
        <v>64173633.96</v>
      </c>
    </row>
    <row r="24" ht="24.75" customHeight="1">
      <c r="A24" s="1700" t="s">
        <v>191</v>
      </c>
      <c r="B24" s="1618">
        <f>SUM(C24:E24)</f>
        <v>63455321.47</v>
      </c>
      <c r="C24" s="1618">
        <v>0</v>
      </c>
      <c r="D24" s="1618">
        <v>0</v>
      </c>
      <c r="E24" s="1618">
        <v>63455321.47</v>
      </c>
      <c r="F24" s="1618">
        <f>SUM(G24:I24)</f>
        <v>0</v>
      </c>
      <c r="G24" s="1701">
        <v>0</v>
      </c>
      <c r="H24" s="1702">
        <v>0</v>
      </c>
      <c r="I24" s="1703">
        <v>0</v>
      </c>
      <c r="J24" s="1618">
        <f>SUM(K24:M24)</f>
        <v>63455321.47</v>
      </c>
      <c r="K24" s="1618">
        <f>C24+G24</f>
        <v>0</v>
      </c>
      <c r="L24" s="1618">
        <f>D24+H24</f>
        <v>0</v>
      </c>
      <c r="M24" s="1618">
        <f>E24+I24</f>
        <v>63455321.47</v>
      </c>
    </row>
    <row r="25" ht="24.75" customHeight="1">
      <c r="A25" s="1704" t="s">
        <v>192</v>
      </c>
      <c r="B25" s="1618">
        <f>SUM(C25:E25)</f>
        <v>718312.49</v>
      </c>
      <c r="C25" s="1618">
        <v>0</v>
      </c>
      <c r="D25" s="1618">
        <v>0</v>
      </c>
      <c r="E25" s="1618">
        <v>718312.49</v>
      </c>
      <c r="F25" s="1618">
        <f>SUM(G25:I25)</f>
        <v>0</v>
      </c>
      <c r="G25" s="1705">
        <v>0</v>
      </c>
      <c r="H25" s="1706">
        <v>0</v>
      </c>
      <c r="I25" s="1707">
        <v>0</v>
      </c>
      <c r="J25" s="1618">
        <f>SUM(K25:M25)</f>
        <v>718312.49</v>
      </c>
      <c r="K25" s="1618">
        <f>C25+G25</f>
        <v>0</v>
      </c>
      <c r="L25" s="1618">
        <f>D25+H25</f>
        <v>0</v>
      </c>
      <c r="M25" s="1618">
        <f>E25+I25</f>
        <v>718312.49</v>
      </c>
    </row>
    <row r="26" ht="24.75" customHeight="1">
      <c r="A26" s="1708" t="s">
        <v>193</v>
      </c>
      <c r="B26" s="1618">
        <f>SUM(C26:E26)</f>
        <v>5566956</v>
      </c>
      <c r="C26" s="1618">
        <v>0</v>
      </c>
      <c r="D26" s="1618">
        <v>0</v>
      </c>
      <c r="E26" s="1618">
        <v>5566956</v>
      </c>
      <c r="F26" s="1618">
        <f>SUM(G26:I26)</f>
        <v>0</v>
      </c>
      <c r="G26" s="1709">
        <v>0</v>
      </c>
      <c r="H26" s="1710">
        <v>0</v>
      </c>
      <c r="I26" s="1711">
        <v>0</v>
      </c>
      <c r="J26" s="1618">
        <f>SUM(K26:M26)</f>
        <v>5566956</v>
      </c>
      <c r="K26" s="1618">
        <f>C26+G26</f>
        <v>0</v>
      </c>
      <c r="L26" s="1618">
        <f>D26+H26</f>
        <v>0</v>
      </c>
      <c r="M26" s="1618">
        <f>E26+I26</f>
        <v>5566956</v>
      </c>
    </row>
    <row r="27" ht="24.75" customHeight="1">
      <c r="A27" s="1712" t="s">
        <v>194</v>
      </c>
      <c r="B27" s="1618">
        <f>SUM(C27:E27)</f>
        <v>0</v>
      </c>
      <c r="C27" s="1618">
        <v>0</v>
      </c>
      <c r="D27" s="1618">
        <v>0</v>
      </c>
      <c r="E27" s="1618">
        <v>0</v>
      </c>
      <c r="F27" s="1618">
        <f>SUM(G27:I27)</f>
        <v>0</v>
      </c>
      <c r="G27" s="1713">
        <v>0</v>
      </c>
      <c r="H27" s="1714">
        <v>0</v>
      </c>
      <c r="I27" s="1715">
        <v>0</v>
      </c>
      <c r="J27" s="1618">
        <f>SUM(K27:M27)</f>
        <v>0</v>
      </c>
      <c r="K27" s="1618">
        <f>C27+G27</f>
        <v>0</v>
      </c>
      <c r="L27" s="1618">
        <f>D27+H27</f>
        <v>0</v>
      </c>
      <c r="M27" s="1618">
        <f>E27+I27</f>
        <v>0</v>
      </c>
    </row>
    <row r="28" ht="24.75" customHeight="1">
      <c r="A28" s="1716" t="s">
        <v>147</v>
      </c>
      <c r="B28" s="1618">
        <f>SUM(C28:E28)</f>
        <v>69740589.96</v>
      </c>
      <c r="C28" s="1618">
        <f>C23+C26+C27</f>
        <v>0</v>
      </c>
      <c r="D28" s="1618">
        <f>D23+D26+D27</f>
        <v>0</v>
      </c>
      <c r="E28" s="1618">
        <f>E23+E26+E27</f>
        <v>69740589.96</v>
      </c>
      <c r="F28" s="1618">
        <f>F23+F26+F27</f>
        <v>0</v>
      </c>
      <c r="G28" s="1618">
        <f>G23+G26+G27</f>
        <v>0</v>
      </c>
      <c r="H28" s="1618">
        <f>H23+H26+H27</f>
        <v>0</v>
      </c>
      <c r="I28" s="1618">
        <f>I23+I26+I27</f>
        <v>0</v>
      </c>
      <c r="J28" s="1618">
        <f>J23+J26+J27</f>
        <v>69740589.96</v>
      </c>
      <c r="K28" s="1618">
        <f>K23+K26+K27</f>
        <v>0</v>
      </c>
      <c r="L28" s="1618">
        <f>L23+L26+L27</f>
        <v>0</v>
      </c>
      <c r="M28" s="1618">
        <f>M23+M26+M27</f>
        <v>69740589.96</v>
      </c>
    </row>
    <row r="29" ht="24.75" customHeight="1">
      <c r="A29" s="1717" t="s">
        <v>148</v>
      </c>
      <c r="B29" s="1618">
        <f>SUM(C29:E29)</f>
        <v>0</v>
      </c>
      <c r="C29" s="1618">
        <v>0</v>
      </c>
      <c r="D29" s="1618">
        <v>0</v>
      </c>
      <c r="E29" s="1618">
        <v>0</v>
      </c>
      <c r="F29" s="1618">
        <f>SUM(G29:I29)</f>
        <v>0</v>
      </c>
      <c r="G29" s="1718">
        <v>0</v>
      </c>
      <c r="H29" s="1719">
        <v>0</v>
      </c>
      <c r="I29" s="1720">
        <v>0</v>
      </c>
      <c r="J29" s="1618">
        <f>SUM(K29:M29)</f>
        <v>0</v>
      </c>
      <c r="K29" s="1618">
        <f>C29+G29</f>
        <v>0</v>
      </c>
      <c r="L29" s="1618">
        <f>D29+H29</f>
        <v>0</v>
      </c>
      <c r="M29" s="1618">
        <f>E29+I29</f>
        <v>0</v>
      </c>
    </row>
    <row r="30" ht="24.75" customHeight="1">
      <c r="A30" s="1721" t="s">
        <v>149</v>
      </c>
      <c r="B30" s="1618">
        <f>SUM(C30:E30)</f>
        <v>85718050</v>
      </c>
      <c r="C30" s="1618">
        <v>0</v>
      </c>
      <c r="D30" s="1618">
        <v>0</v>
      </c>
      <c r="E30" s="1618">
        <v>85718050</v>
      </c>
      <c r="F30" s="1618">
        <f>SUM(G30:I30)</f>
        <v>0</v>
      </c>
      <c r="G30" s="1722">
        <v>0</v>
      </c>
      <c r="H30" s="1723">
        <v>0</v>
      </c>
      <c r="I30" s="1724">
        <v>0</v>
      </c>
      <c r="J30" s="1618">
        <f>SUM(K30:M30)</f>
        <v>85718050</v>
      </c>
      <c r="K30" s="1618">
        <f>C30+G30</f>
        <v>0</v>
      </c>
      <c r="L30" s="1618">
        <f>D30+H30</f>
        <v>0</v>
      </c>
      <c r="M30" s="1618">
        <f>E30+I30</f>
        <v>85718050</v>
      </c>
    </row>
    <row r="31" ht="24.75" customHeight="1">
      <c r="A31" s="1725" t="s">
        <v>150</v>
      </c>
      <c r="B31" s="1618">
        <f>SUM(C31:E31)</f>
        <v>155458639.96</v>
      </c>
      <c r="C31" s="1618">
        <f>C28+C29+C30</f>
        <v>0</v>
      </c>
      <c r="D31" s="1618">
        <f>D28+D29+D30</f>
        <v>0</v>
      </c>
      <c r="E31" s="1618">
        <f>E28+E29+E30</f>
        <v>155458639.96</v>
      </c>
      <c r="F31" s="1618">
        <f>F28+F29+F30</f>
        <v>0</v>
      </c>
      <c r="G31" s="1618">
        <f>G28+G29+G30</f>
        <v>0</v>
      </c>
      <c r="H31" s="1618">
        <f>H28+H29+H30</f>
        <v>0</v>
      </c>
      <c r="I31" s="1618">
        <f>I28+I29+I30</f>
        <v>0</v>
      </c>
      <c r="J31" s="1618">
        <f>J28+J29+J30</f>
        <v>155458639.96</v>
      </c>
      <c r="K31" s="1618">
        <f>K28+K29+K30</f>
        <v>0</v>
      </c>
      <c r="L31" s="1618">
        <f>L28+L29+L30</f>
        <v>0</v>
      </c>
      <c r="M31" s="1618">
        <f>M28+M29+M30</f>
        <v>155458639.96</v>
      </c>
    </row>
    <row r="32" ht="24.75" customHeight="1">
      <c r="A32" s="1726" t="s">
        <v>151</v>
      </c>
      <c r="B32" s="1618">
        <f>SUM(C32:E32)</f>
        <v>-2.98023223876953E-8</v>
      </c>
      <c r="C32" s="1618">
        <f>C18-C31</f>
        <v>0</v>
      </c>
      <c r="D32" s="1618">
        <f>D18-D31</f>
        <v>0</v>
      </c>
      <c r="E32" s="1618">
        <f>E18-E31</f>
        <v>-2.98023223876953E-8</v>
      </c>
      <c r="F32" s="1618">
        <f>F18-F31</f>
        <v>0</v>
      </c>
      <c r="G32" s="1618">
        <f>G18-G31</f>
        <v>0</v>
      </c>
      <c r="H32" s="1618">
        <f>H18-H31</f>
        <v>0</v>
      </c>
      <c r="I32" s="1618">
        <f>I18-I31</f>
        <v>0</v>
      </c>
      <c r="J32" s="1618">
        <f>J18-J31</f>
        <v>-2.98023223876953E-8</v>
      </c>
      <c r="K32" s="1618">
        <f>K18-K31</f>
        <v>0</v>
      </c>
      <c r="L32" s="1618">
        <f>L18-L31</f>
        <v>0</v>
      </c>
      <c r="M32" s="1618">
        <f>M18-M31</f>
        <v>-2.98023223876953E-8</v>
      </c>
    </row>
    <row r="33" ht="24.75" customHeight="1">
      <c r="A33" s="1727" t="s">
        <v>152</v>
      </c>
      <c r="B33" s="1618">
        <f>SUM(C33:E33)</f>
        <v>2875683.05999997</v>
      </c>
      <c r="C33" s="1618">
        <f>C19+C32</f>
        <v>0</v>
      </c>
      <c r="D33" s="1618">
        <f>D19+D32</f>
        <v>0</v>
      </c>
      <c r="E33" s="1618">
        <f>E19+E32</f>
        <v>2875683.05999997</v>
      </c>
      <c r="F33" s="1618">
        <f>F19+F32</f>
        <v>0</v>
      </c>
      <c r="G33" s="1618">
        <f>G19+G32</f>
        <v>0</v>
      </c>
      <c r="H33" s="1618">
        <f>H19+H32</f>
        <v>0</v>
      </c>
      <c r="I33" s="1618">
        <f>I19+I32</f>
        <v>0</v>
      </c>
      <c r="J33" s="1618">
        <f>J19+J32</f>
        <v>2875683.05999997</v>
      </c>
      <c r="K33" s="1618">
        <f>K19+K32</f>
        <v>0</v>
      </c>
      <c r="L33" s="1618">
        <f>L19+L32</f>
        <v>0</v>
      </c>
      <c r="M33" s="1618">
        <f>M19+M32</f>
        <v>2875683.05999997</v>
      </c>
    </row>
    <row r="34" ht="24.75" customHeight="1">
      <c r="A34" s="1728" t="s">
        <v>117</v>
      </c>
      <c r="B34" s="1618">
        <f>SUM(C34:E34)</f>
        <v>158334323.02</v>
      </c>
      <c r="C34" s="1618">
        <f>C31+C33</f>
        <v>0</v>
      </c>
      <c r="D34" s="1618">
        <f>D31+D33</f>
        <v>0</v>
      </c>
      <c r="E34" s="1618">
        <f>E31+E33</f>
        <v>158334323.02</v>
      </c>
      <c r="F34" s="1618">
        <f>F31+F33</f>
        <v>0</v>
      </c>
      <c r="G34" s="1618">
        <f>G31+G33</f>
        <v>0</v>
      </c>
      <c r="H34" s="1618">
        <f>H31+H33</f>
        <v>0</v>
      </c>
      <c r="I34" s="1618">
        <f>I31+I33</f>
        <v>0</v>
      </c>
      <c r="J34" s="1618">
        <f>J31+J33</f>
        <v>158334323.02</v>
      </c>
      <c r="K34" s="1618">
        <f>K31+K33</f>
        <v>0</v>
      </c>
      <c r="L34" s="1618">
        <f>L31+L33</f>
        <v>0</v>
      </c>
      <c r="M34" s="1618">
        <f>M33+M33</f>
        <v>5751366.11999994</v>
      </c>
    </row>
    <row r="35" ht="24.75" customHeight="1">
      <c r="A35" s="1729"/>
      <c r="B35" s="1730"/>
      <c r="C35" s="1731"/>
      <c r="D35" s="1732"/>
      <c r="E35" s="1733"/>
      <c r="F35" s="1734"/>
      <c r="G35" s="1735"/>
      <c r="H35" s="1736"/>
      <c r="I35" s="1737"/>
      <c r="J35" s="1738"/>
      <c r="K35" s="1739"/>
      <c r="L35" s="1740"/>
      <c r="M35" s="1741" t="s">
        <v>195</v>
      </c>
    </row>
  </sheetData>
  <mergeCells>
    <mergeCell ref="A1:M1"/>
    <mergeCell ref="A4:A5"/>
    <mergeCell ref="B4:E4"/>
    <mergeCell ref="F4:I4"/>
    <mergeCell ref="J4:M4"/>
    <mergeCell ref="A21:A22"/>
    <mergeCell ref="B21:E21"/>
    <mergeCell ref="F21:I21"/>
    <mergeCell ref="J21:M21"/>
  </mergeCells>
  <printOptions horizontalCentered="1"/>
  <pageMargins left="0.78740157480315" right="0.78740157480315" top="0.78740157480315" bottom="0.78740157480315" header="0.51181" footer="0.51181"/>
  <pageSetup paperSize="9" scale="60" pageOrder="overThenDown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8"/>
  <sheetViews>
    <sheetView showGridLines="0" topLeftCell="A1" zoomScaleNormal="100" zoomScalePageLayoutView="60" workbookViewId="0">
      <pane topLeftCell="C6" activePane="bottomRight" state="frozen"/>
      <selection activeCell="A1" sqref="A1"/>
    </sheetView>
  </sheetViews>
  <sheetFormatPr defaultColWidth="8" defaultRowHeight="14.25"/>
  <cols>
    <col min="1" max="1" width="2.50980392156863" style="16"/>
    <col min="2" max="2" width="25.0980392156863" style="16"/>
    <col min="3" max="3" width="18.8235294117647" style="16"/>
    <col min="4" max="4" width="18.8235294117647" style="16"/>
    <col min="5" max="5" width="18.8235294117647" style="16"/>
    <col min="6" max="6" width="23.4666666666667" style="16"/>
    <col min="7" max="7" width="18.8235294117647" style="16"/>
    <col min="8" max="8" width="18.8235294117647" style="16"/>
    <col min="9" max="9" width="18.8235294117647" style="16"/>
  </cols>
  <sheetData>
    <row r="1" ht="15" customHeight="1">
      <c r="A1" s="1742"/>
      <c r="B1" s="1743"/>
      <c r="C1" s="1744"/>
      <c r="D1" s="1745"/>
      <c r="E1" s="1746"/>
      <c r="F1" s="1747"/>
      <c r="G1" s="1748"/>
      <c r="H1" s="1749"/>
      <c r="I1" s="1750"/>
    </row>
    <row r="2" ht="30" customHeight="1">
      <c r="A2" s="1751"/>
      <c r="B2" s="1752" t="s">
        <v>196</v>
      </c>
      <c r="C2" s="1753"/>
      <c r="D2" s="1754"/>
      <c r="E2" s="1755"/>
      <c r="F2" s="1756"/>
      <c r="G2" s="1757"/>
      <c r="H2" s="1758"/>
      <c r="I2" s="1759"/>
    </row>
    <row r="3" ht="15" customHeight="1">
      <c r="A3" s="1760"/>
      <c r="B3" s="1761"/>
      <c r="C3" s="1762"/>
      <c r="D3" s="1763"/>
      <c r="E3" s="1764"/>
      <c r="F3" s="1765"/>
      <c r="G3" s="1766"/>
      <c r="H3" s="1767"/>
      <c r="I3" s="1768" t="s">
        <v>41</v>
      </c>
    </row>
    <row r="4" ht="15" customHeight="1">
      <c r="A4" s="1769"/>
      <c r="B4" s="1770"/>
      <c r="C4" s="1771"/>
      <c r="D4" s="1772"/>
      <c r="E4" s="1773"/>
      <c r="F4" s="1774"/>
      <c r="G4" s="1775"/>
      <c r="H4" s="1776"/>
      <c r="I4" s="1777" t="s">
        <v>53</v>
      </c>
    </row>
    <row r="5" ht="26.25" customHeight="1">
      <c r="A5" s="1778"/>
      <c r="B5" s="1779" t="s">
        <v>54</v>
      </c>
      <c r="C5" s="1780" t="s">
        <v>64</v>
      </c>
      <c r="D5" s="1781" t="s">
        <v>65</v>
      </c>
      <c r="E5" s="1782" t="s">
        <v>66</v>
      </c>
      <c r="F5" s="1783" t="s">
        <v>86</v>
      </c>
      <c r="G5" s="1784" t="s">
        <v>64</v>
      </c>
      <c r="H5" s="1785" t="s">
        <v>65</v>
      </c>
      <c r="I5" s="1786" t="s">
        <v>66</v>
      </c>
    </row>
    <row r="6" ht="26.25" customHeight="1">
      <c r="A6" s="1787"/>
      <c r="B6" s="1788" t="s">
        <v>197</v>
      </c>
      <c r="C6" s="1789">
        <v>6793647</v>
      </c>
      <c r="D6" s="1790">
        <v>0</v>
      </c>
      <c r="E6" s="1789">
        <f>C6+D6</f>
        <v>6793647</v>
      </c>
      <c r="F6" s="1791" t="s">
        <v>198</v>
      </c>
      <c r="G6" s="1792">
        <v>9813220.52</v>
      </c>
      <c r="H6" s="1793">
        <v>0</v>
      </c>
      <c r="I6" s="1792">
        <f>G6+H6</f>
        <v>9813220.52</v>
      </c>
    </row>
    <row r="7" ht="26.25" customHeight="1">
      <c r="A7" s="1794"/>
      <c r="B7" s="1795"/>
      <c r="C7" s="1796"/>
      <c r="D7" s="1797"/>
      <c r="E7" s="1798"/>
      <c r="F7" s="1799" t="s">
        <v>199</v>
      </c>
      <c r="G7" s="1792">
        <v>3585368.85</v>
      </c>
      <c r="H7" s="1800">
        <v>0</v>
      </c>
      <c r="I7" s="1792">
        <f>G7+H7</f>
        <v>3585368.85</v>
      </c>
    </row>
    <row r="8" ht="26.25" customHeight="1">
      <c r="A8" s="1801"/>
      <c r="B8" s="1802" t="s">
        <v>90</v>
      </c>
      <c r="C8" s="1792">
        <v>8000</v>
      </c>
      <c r="D8" s="1803">
        <v>0</v>
      </c>
      <c r="E8" s="1792">
        <f>C8+D8</f>
        <v>8000</v>
      </c>
      <c r="F8" s="1804" t="s">
        <v>200</v>
      </c>
      <c r="G8" s="1792">
        <v>2100</v>
      </c>
      <c r="H8" s="1805">
        <v>0</v>
      </c>
      <c r="I8" s="1792">
        <f>G8+H8</f>
        <v>2100</v>
      </c>
    </row>
    <row r="9" ht="26.25" customHeight="1">
      <c r="A9" s="1806"/>
      <c r="B9" s="1807" t="s">
        <v>92</v>
      </c>
      <c r="C9" s="1792">
        <v>0</v>
      </c>
      <c r="D9" s="1808">
        <v>0</v>
      </c>
      <c r="E9" s="1792">
        <f>C9+D9</f>
        <v>0</v>
      </c>
      <c r="F9" s="1809" t="s">
        <v>201</v>
      </c>
      <c r="G9" s="1792">
        <v>0</v>
      </c>
      <c r="H9" s="1810">
        <v>0</v>
      </c>
      <c r="I9" s="1792">
        <f>G9+H9</f>
        <v>0</v>
      </c>
    </row>
    <row r="10" ht="26.25" customHeight="1">
      <c r="A10" s="1811"/>
      <c r="B10" s="1812" t="s">
        <v>163</v>
      </c>
      <c r="C10" s="1792">
        <v>42000</v>
      </c>
      <c r="D10" s="1813">
        <v>0</v>
      </c>
      <c r="E10" s="1792">
        <f>C10+D10</f>
        <v>42000</v>
      </c>
      <c r="F10" s="1814" t="s">
        <v>98</v>
      </c>
      <c r="G10" s="1792">
        <v>0</v>
      </c>
      <c r="H10" s="1815">
        <v>0</v>
      </c>
      <c r="I10" s="1792">
        <f>G10+H10</f>
        <v>0</v>
      </c>
    </row>
    <row r="11" ht="26.25" customHeight="1">
      <c r="A11" s="1816"/>
      <c r="B11" s="1817" t="s">
        <v>186</v>
      </c>
      <c r="C11" s="1792">
        <f>C6+C8+C9+C10</f>
        <v>6843647</v>
      </c>
      <c r="D11" s="1792">
        <f>D6+D8+D9+D10</f>
        <v>0</v>
      </c>
      <c r="E11" s="1792">
        <f>E6+E8+E9+E10</f>
        <v>6843647</v>
      </c>
      <c r="F11" s="1818" t="s">
        <v>202</v>
      </c>
      <c r="G11" s="1792">
        <f>G6+SUM(G8:G10)</f>
        <v>9815320.52</v>
      </c>
      <c r="H11" s="1792">
        <f>H6+SUM(H8:H10)</f>
        <v>0</v>
      </c>
      <c r="I11" s="1792">
        <f>I6+SUM(I8:I10)</f>
        <v>9815320.52</v>
      </c>
    </row>
    <row r="12" ht="26.25" customHeight="1">
      <c r="A12" s="1819"/>
      <c r="B12" s="1820" t="s">
        <v>187</v>
      </c>
      <c r="C12" s="1792">
        <v>9813220.52</v>
      </c>
      <c r="D12" s="1821">
        <v>0</v>
      </c>
      <c r="E12" s="1792">
        <f>C12+D12</f>
        <v>9813220.52</v>
      </c>
      <c r="F12" s="1822" t="s">
        <v>203</v>
      </c>
      <c r="G12" s="1792">
        <v>0</v>
      </c>
      <c r="H12" s="1823">
        <v>0</v>
      </c>
      <c r="I12" s="1792">
        <f>G12+H12</f>
        <v>0</v>
      </c>
    </row>
    <row r="13" ht="26.25" customHeight="1">
      <c r="A13" s="1824"/>
      <c r="B13" s="1825" t="s">
        <v>188</v>
      </c>
      <c r="C13" s="1792">
        <v>0</v>
      </c>
      <c r="D13" s="1826">
        <v>0</v>
      </c>
      <c r="E13" s="1792">
        <f>C13+D13</f>
        <v>0</v>
      </c>
      <c r="F13" s="1827" t="s">
        <v>204</v>
      </c>
      <c r="G13" s="1792">
        <v>6841547</v>
      </c>
      <c r="H13" s="1828">
        <v>0</v>
      </c>
      <c r="I13" s="1792">
        <f>G13+H13</f>
        <v>6841547</v>
      </c>
    </row>
    <row r="14" ht="26.25" customHeight="1">
      <c r="A14" s="1829"/>
      <c r="B14" s="1830" t="s">
        <v>189</v>
      </c>
      <c r="C14" s="1792">
        <f>C11+C12+C13</f>
        <v>16656867.52</v>
      </c>
      <c r="D14" s="1792">
        <f>D11+D12+D13</f>
        <v>0</v>
      </c>
      <c r="E14" s="1792">
        <f>E11+E12+E13</f>
        <v>16656867.52</v>
      </c>
      <c r="F14" s="1831" t="s">
        <v>205</v>
      </c>
      <c r="G14" s="1792">
        <f>SUM(G11:G13)</f>
        <v>16656867.52</v>
      </c>
      <c r="H14" s="1792">
        <f>SUM(H11:H13)</f>
        <v>0</v>
      </c>
      <c r="I14" s="1792">
        <f>SUM(I11:I13)</f>
        <v>16656867.52</v>
      </c>
    </row>
    <row r="15" ht="26.25" customHeight="1">
      <c r="A15" s="1832"/>
      <c r="B15" s="1833"/>
      <c r="C15" s="1834"/>
      <c r="D15" s="1835"/>
      <c r="E15" s="1836"/>
      <c r="F15" s="1837" t="s">
        <v>206</v>
      </c>
      <c r="G15" s="1792">
        <f>C14-G14</f>
        <v>0</v>
      </c>
      <c r="H15" s="1792">
        <f>D14-H14</f>
        <v>0</v>
      </c>
      <c r="I15" s="1792">
        <f>E14-I14</f>
        <v>0</v>
      </c>
    </row>
    <row r="16" ht="26.25" customHeight="1">
      <c r="A16" s="1838"/>
      <c r="B16" s="1839" t="s">
        <v>190</v>
      </c>
      <c r="C16" s="1792">
        <v>739429.27</v>
      </c>
      <c r="D16" s="1840">
        <v>0</v>
      </c>
      <c r="E16" s="1792">
        <f>C16+D16</f>
        <v>739429.27</v>
      </c>
      <c r="F16" s="1841" t="s">
        <v>207</v>
      </c>
      <c r="G16" s="1792">
        <f>C16+G15</f>
        <v>739429.27</v>
      </c>
      <c r="H16" s="1792">
        <f>D16+H15</f>
        <v>0</v>
      </c>
      <c r="I16" s="1792">
        <f>E16+I15</f>
        <v>739429.27</v>
      </c>
    </row>
    <row r="17" ht="26.25" customHeight="1">
      <c r="A17" s="1842"/>
      <c r="B17" s="1843" t="s">
        <v>117</v>
      </c>
      <c r="C17" s="1792">
        <f>C14+C16</f>
        <v>17396296.79</v>
      </c>
      <c r="D17" s="1789">
        <f>D14+D16</f>
        <v>0</v>
      </c>
      <c r="E17" s="1792">
        <f>E14+E16</f>
        <v>17396296.79</v>
      </c>
      <c r="F17" s="1844" t="s">
        <v>117</v>
      </c>
      <c r="G17" s="1792">
        <f>G14+G16</f>
        <v>17396296.79</v>
      </c>
      <c r="H17" s="1789">
        <f>H14+H16</f>
        <v>0</v>
      </c>
      <c r="I17" s="1792">
        <f>I14+I16</f>
        <v>17396296.79</v>
      </c>
    </row>
    <row r="18" ht="27.75" customHeight="1">
      <c r="A18" s="1845"/>
      <c r="B18" s="1846"/>
      <c r="C18" s="1847"/>
      <c r="D18" s="1848"/>
      <c r="E18" s="1849"/>
      <c r="F18" s="1850"/>
      <c r="G18" s="1851"/>
      <c r="H18" s="1852"/>
      <c r="I18" s="1853" t="s">
        <v>208</v>
      </c>
    </row>
  </sheetData>
  <mergeCells>
    <mergeCell ref="B2:I2"/>
  </mergeCells>
  <printOptions horizontalCentered="1"/>
  <pageMargins left="0.393700787401575" right="0.393700787401575" top="0.393700787401575" bottom="0.393700787401575" header="0.51181" footer="0.51181"/>
  <pageSetup paperSize="9" scale="75" pageOrder="overThenDown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23"/>
  <sheetViews>
    <sheetView showGridLines="0" topLeftCell="A1" zoomScaleNormal="100" zoomScalePageLayoutView="60" workbookViewId="0">
      <pane topLeftCell="C6" activePane="bottomRight" state="frozen"/>
      <selection activeCell="A1" sqref="A1"/>
    </sheetView>
  </sheetViews>
  <sheetFormatPr defaultColWidth="8" defaultRowHeight="14.25"/>
  <cols>
    <col min="1" max="1" style="16" hidden="1"/>
    <col min="2" max="2" width="22.5882352941176" style="16"/>
    <col min="3" max="3" width="18.8235294117647" style="16"/>
    <col min="4" max="4" width="18.8235294117647" style="16"/>
    <col min="5" max="5" width="18.8235294117647" style="16"/>
    <col min="6" max="6" width="22.5882352941176" style="16"/>
    <col min="7" max="7" width="18.8235294117647" style="16"/>
    <col min="8" max="8" width="18.8235294117647" style="16"/>
    <col min="9" max="9" width="18.8235294117647" style="16"/>
  </cols>
  <sheetData>
    <row r="1" ht="15" customHeight="1">
      <c r="A1" s="1854"/>
      <c r="B1" s="1855"/>
      <c r="C1" s="1856"/>
      <c r="D1" s="1857"/>
      <c r="E1" s="1858"/>
      <c r="F1" s="1859"/>
      <c r="G1" s="1860"/>
      <c r="H1" s="1861"/>
      <c r="I1" s="1862"/>
    </row>
    <row r="2" ht="30" customHeight="1">
      <c r="A2" s="1863"/>
      <c r="B2" s="1864" t="s">
        <v>209</v>
      </c>
      <c r="C2" s="1865"/>
      <c r="D2" s="1866"/>
      <c r="E2" s="1867"/>
      <c r="F2" s="1868"/>
      <c r="G2" s="1869"/>
      <c r="H2" s="1870"/>
      <c r="I2" s="1871"/>
    </row>
    <row r="3" ht="1652.65">
      <c r="A3" s="1872"/>
      <c r="B3" s="1873"/>
      <c r="C3" s="1874"/>
      <c r="D3" s="1875"/>
      <c r="E3" s="1876"/>
      <c r="F3" s="1877"/>
      <c r="G3" s="1878"/>
      <c r="H3" s="1879"/>
      <c r="I3" s="1880" t="s">
        <v>43</v>
      </c>
    </row>
    <row r="4" ht="1652.65">
      <c r="A4" s="1881"/>
      <c r="B4" s="1882"/>
      <c r="C4" s="1883"/>
      <c r="D4" s="1884"/>
      <c r="E4" s="1885"/>
      <c r="F4" s="1886"/>
      <c r="G4" s="1887"/>
      <c r="H4" s="1888"/>
      <c r="I4" s="1889" t="s">
        <v>53</v>
      </c>
    </row>
    <row r="5" ht="24.75" customHeight="1">
      <c r="A5" s="1890"/>
      <c r="B5" s="1891" t="s">
        <v>54</v>
      </c>
      <c r="C5" s="1892" t="s">
        <v>64</v>
      </c>
      <c r="D5" s="1893" t="s">
        <v>65</v>
      </c>
      <c r="E5" s="1894" t="s">
        <v>66</v>
      </c>
      <c r="F5" s="1895" t="s">
        <v>210</v>
      </c>
      <c r="G5" s="1896" t="s">
        <v>64</v>
      </c>
      <c r="H5" s="1897" t="s">
        <v>65</v>
      </c>
      <c r="I5" s="1898" t="s">
        <v>66</v>
      </c>
    </row>
    <row r="6" ht="24.75" customHeight="1">
      <c r="A6" s="1899"/>
      <c r="B6" s="1900" t="s">
        <v>211</v>
      </c>
      <c r="C6" s="865">
        <v>7364233.71</v>
      </c>
      <c r="D6" s="1901">
        <v>0</v>
      </c>
      <c r="E6" s="865">
        <f>C6+D6</f>
        <v>7364233.71</v>
      </c>
      <c r="F6" s="1902" t="s">
        <v>212</v>
      </c>
      <c r="G6" s="865">
        <v>2929359.99</v>
      </c>
      <c r="H6" s="1903">
        <v>0</v>
      </c>
      <c r="I6" s="865">
        <f>G6+H6</f>
        <v>2929359.99</v>
      </c>
    </row>
    <row r="7" ht="24.75" customHeight="1">
      <c r="A7" s="1904"/>
      <c r="B7" s="1905" t="s">
        <v>90</v>
      </c>
      <c r="C7" s="865">
        <v>8217.48</v>
      </c>
      <c r="D7" s="1906">
        <v>0</v>
      </c>
      <c r="E7" s="865">
        <f>C7+D7</f>
        <v>8217.48</v>
      </c>
      <c r="F7" s="1907" t="s">
        <v>213</v>
      </c>
      <c r="G7" s="865">
        <v>1450129</v>
      </c>
      <c r="H7" s="1908">
        <v>0</v>
      </c>
      <c r="I7" s="865">
        <f>G7+H7</f>
        <v>1450129</v>
      </c>
    </row>
    <row r="8" ht="24.75" customHeight="1">
      <c r="A8" s="1909"/>
      <c r="B8" s="1910" t="s">
        <v>92</v>
      </c>
      <c r="C8" s="865">
        <v>0</v>
      </c>
      <c r="D8" s="1911">
        <v>0</v>
      </c>
      <c r="E8" s="865">
        <f>C8+D8</f>
        <v>0</v>
      </c>
      <c r="F8" s="1912" t="s">
        <v>95</v>
      </c>
      <c r="G8" s="865">
        <v>0</v>
      </c>
      <c r="H8" s="1913">
        <v>0</v>
      </c>
      <c r="I8" s="865">
        <f>G8+H8</f>
        <v>0</v>
      </c>
    </row>
    <row r="9" ht="24.75" customHeight="1">
      <c r="A9" s="1914"/>
      <c r="B9" s="1915"/>
      <c r="C9" s="1916"/>
      <c r="D9" s="1917"/>
      <c r="E9" s="1918"/>
      <c r="F9" s="1919" t="s">
        <v>214</v>
      </c>
      <c r="G9" s="865">
        <v>0</v>
      </c>
      <c r="H9" s="1920">
        <v>0</v>
      </c>
      <c r="I9" s="865">
        <f>G9+H9</f>
        <v>0</v>
      </c>
    </row>
    <row r="10" ht="24.75" customHeight="1">
      <c r="A10" s="1921"/>
      <c r="B10" s="1922"/>
      <c r="C10" s="1923"/>
      <c r="D10" s="1924"/>
      <c r="E10" s="1925"/>
      <c r="F10" s="1926" t="s">
        <v>215</v>
      </c>
      <c r="G10" s="865">
        <v>0</v>
      </c>
      <c r="H10" s="1927">
        <v>0</v>
      </c>
      <c r="I10" s="865">
        <f>G10+H10</f>
        <v>0</v>
      </c>
    </row>
    <row r="11" ht="24.75" customHeight="1">
      <c r="A11" s="1928"/>
      <c r="B11" s="1929"/>
      <c r="C11" s="1930"/>
      <c r="D11" s="1931"/>
      <c r="E11" s="1932"/>
      <c r="F11" s="1933" t="s">
        <v>216</v>
      </c>
      <c r="G11" s="865">
        <v>0</v>
      </c>
      <c r="H11" s="1934">
        <v>0</v>
      </c>
      <c r="I11" s="865">
        <f>G11+H11</f>
        <v>0</v>
      </c>
    </row>
    <row r="12" ht="24.75" customHeight="1">
      <c r="A12" s="1935"/>
      <c r="B12" s="1936"/>
      <c r="C12" s="1937"/>
      <c r="D12" s="1938"/>
      <c r="E12" s="1939"/>
      <c r="F12" s="1940" t="s">
        <v>217</v>
      </c>
      <c r="G12" s="865">
        <v>58153.68</v>
      </c>
      <c r="H12" s="1941">
        <v>0</v>
      </c>
      <c r="I12" s="865">
        <f>G12+H12</f>
        <v>58153.68</v>
      </c>
    </row>
    <row r="13" ht="24.75" customHeight="1">
      <c r="A13" s="1942"/>
      <c r="B13" s="1943"/>
      <c r="C13" s="1944"/>
      <c r="D13" s="1945"/>
      <c r="E13" s="1946"/>
      <c r="F13" s="1947" t="s">
        <v>218</v>
      </c>
      <c r="G13" s="865">
        <v>0</v>
      </c>
      <c r="H13" s="1948">
        <v>0</v>
      </c>
      <c r="I13" s="865">
        <f>G13+H13</f>
        <v>0</v>
      </c>
    </row>
    <row r="14" ht="24.75" customHeight="1">
      <c r="A14" s="1949"/>
      <c r="B14" s="1950" t="s">
        <v>163</v>
      </c>
      <c r="C14" s="865">
        <v>33795.23</v>
      </c>
      <c r="D14" s="1951">
        <v>0</v>
      </c>
      <c r="E14" s="865">
        <f>C14+D14</f>
        <v>33795.23</v>
      </c>
      <c r="F14" s="1952" t="s">
        <v>219</v>
      </c>
      <c r="G14" s="865">
        <v>0</v>
      </c>
      <c r="H14" s="1953">
        <v>0</v>
      </c>
      <c r="I14" s="865">
        <f>G14+H14</f>
        <v>0</v>
      </c>
    </row>
    <row r="15" ht="24.75" customHeight="1">
      <c r="A15" s="1954"/>
      <c r="B15" s="1955" t="s">
        <v>164</v>
      </c>
      <c r="C15" s="865">
        <v>0</v>
      </c>
      <c r="D15" s="1956">
        <v>0</v>
      </c>
      <c r="E15" s="865">
        <f>C15+D15</f>
        <v>0</v>
      </c>
      <c r="F15" s="1957" t="s">
        <v>220</v>
      </c>
      <c r="G15" s="865">
        <v>0</v>
      </c>
      <c r="H15" s="1958">
        <v>0</v>
      </c>
      <c r="I15" s="865">
        <f>G15+H15</f>
        <v>0</v>
      </c>
    </row>
    <row r="16" ht="24.75" customHeight="1">
      <c r="A16" s="1959"/>
      <c r="B16" s="1960" t="s">
        <v>165</v>
      </c>
      <c r="C16" s="865">
        <f>SUM(C6:C8)+C14+C15</f>
        <v>7406246.42</v>
      </c>
      <c r="D16" s="865">
        <f>SUM(D6:D8)+D14+D15</f>
        <v>0</v>
      </c>
      <c r="E16" s="865">
        <f>SUM(E6:E8)+E14+E15</f>
        <v>7406246.42</v>
      </c>
      <c r="F16" s="1961" t="s">
        <v>221</v>
      </c>
      <c r="G16" s="865">
        <f>SUM(G6:G15)</f>
        <v>4437642.67</v>
      </c>
      <c r="H16" s="865">
        <f>SUM(H6:H15)</f>
        <v>0</v>
      </c>
      <c r="I16" s="865">
        <f>SUM(I6:I15)</f>
        <v>4437642.67</v>
      </c>
    </row>
    <row r="17" ht="24.75" customHeight="1">
      <c r="A17" s="1962"/>
      <c r="B17" s="1963" t="s">
        <v>166</v>
      </c>
      <c r="C17" s="865">
        <v>4437642.67</v>
      </c>
      <c r="D17" s="1964">
        <v>0</v>
      </c>
      <c r="E17" s="865">
        <f>C17+D17</f>
        <v>4437642.67</v>
      </c>
      <c r="F17" s="1965" t="s">
        <v>222</v>
      </c>
      <c r="G17" s="865">
        <v>0</v>
      </c>
      <c r="H17" s="1966">
        <v>0</v>
      </c>
      <c r="I17" s="865">
        <f>G17+H17</f>
        <v>0</v>
      </c>
    </row>
    <row r="18" ht="24.75" customHeight="1">
      <c r="A18" s="1967"/>
      <c r="B18" s="1968" t="s">
        <v>167</v>
      </c>
      <c r="C18" s="865">
        <v>0</v>
      </c>
      <c r="D18" s="1969">
        <v>0</v>
      </c>
      <c r="E18" s="865">
        <f>C18+D18</f>
        <v>0</v>
      </c>
      <c r="F18" s="1970" t="s">
        <v>223</v>
      </c>
      <c r="G18" s="865">
        <v>7406246.42</v>
      </c>
      <c r="H18" s="1971">
        <v>0</v>
      </c>
      <c r="I18" s="865">
        <f>G18+H18</f>
        <v>7406246.42</v>
      </c>
    </row>
    <row r="19" ht="24.75" customHeight="1">
      <c r="A19" s="1972"/>
      <c r="B19" s="1973" t="s">
        <v>168</v>
      </c>
      <c r="C19" s="865">
        <f>C16+SUM(C17:C18)</f>
        <v>11843889.09</v>
      </c>
      <c r="D19" s="865">
        <f>D16+SUM(D17:D18)</f>
        <v>0</v>
      </c>
      <c r="E19" s="865">
        <f>E16+SUM(E17:E18)</f>
        <v>11843889.09</v>
      </c>
      <c r="F19" s="1974" t="s">
        <v>224</v>
      </c>
      <c r="G19" s="865">
        <f>G18+G16+G17</f>
        <v>11843889.09</v>
      </c>
      <c r="H19" s="865">
        <f>H18+H16+H17</f>
        <v>0</v>
      </c>
      <c r="I19" s="865">
        <f>I18+I16+I17</f>
        <v>11843889.09</v>
      </c>
    </row>
    <row r="20" ht="24.75" customHeight="1">
      <c r="A20" s="1975"/>
      <c r="B20" s="1976"/>
      <c r="C20" s="1977"/>
      <c r="D20" s="1978"/>
      <c r="E20" s="1979"/>
      <c r="F20" s="1980" t="s">
        <v>225</v>
      </c>
      <c r="G20" s="865">
        <f>C19-G19</f>
        <v>0</v>
      </c>
      <c r="H20" s="865">
        <f>D19-H19</f>
        <v>0</v>
      </c>
      <c r="I20" s="865">
        <f>E19-I19</f>
        <v>0</v>
      </c>
    </row>
    <row r="21" ht="24.75" customHeight="1">
      <c r="A21" s="1981"/>
      <c r="B21" s="1982" t="s">
        <v>169</v>
      </c>
      <c r="C21" s="865">
        <v>595964.06</v>
      </c>
      <c r="D21" s="1983">
        <v>0</v>
      </c>
      <c r="E21" s="865">
        <f>C21+D21</f>
        <v>595964.06</v>
      </c>
      <c r="F21" s="1984" t="s">
        <v>226</v>
      </c>
      <c r="G21" s="865">
        <f>C21+G20</f>
        <v>595964.06</v>
      </c>
      <c r="H21" s="865">
        <f>D21+H20</f>
        <v>0</v>
      </c>
      <c r="I21" s="865">
        <f>E21+I20</f>
        <v>595964.06</v>
      </c>
    </row>
    <row r="22" ht="24.75" customHeight="1">
      <c r="A22" s="1985"/>
      <c r="B22" s="1986" t="s">
        <v>117</v>
      </c>
      <c r="C22" s="865">
        <f>C19+C21</f>
        <v>12439853.15</v>
      </c>
      <c r="D22" s="865">
        <f>D19+D21</f>
        <v>0</v>
      </c>
      <c r="E22" s="865">
        <f>E19+E21</f>
        <v>12439853.15</v>
      </c>
      <c r="F22" s="1987" t="s">
        <v>117</v>
      </c>
      <c r="G22" s="865">
        <f>G19+G21</f>
        <v>12439853.15</v>
      </c>
      <c r="H22" s="865">
        <f>H19+H21</f>
        <v>0</v>
      </c>
      <c r="I22" s="865">
        <f>I19+I21</f>
        <v>12439853.15</v>
      </c>
    </row>
    <row r="23" ht="27.75" customHeight="1">
      <c r="A23" s="1988"/>
      <c r="B23" s="1989"/>
      <c r="C23" s="1990"/>
      <c r="D23" s="1991"/>
      <c r="E23" s="1992"/>
      <c r="F23" s="1993"/>
      <c r="G23" s="1994"/>
      <c r="H23" s="1995"/>
      <c r="I23" s="1996" t="s">
        <v>227</v>
      </c>
    </row>
  </sheetData>
  <mergeCells>
    <mergeCell ref="B2:I2"/>
  </mergeCells>
  <printOptions horizontalCentered="1"/>
  <pageMargins left="0.393700787401575" right="0.393700787401575" top="1.18110236220472" bottom="0.78740157480315" header="0.51181" footer="0.51181"/>
  <pageSetup paperSize="9" scale="78" pageOrder="overThenDown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17"/>
  <sheetViews>
    <sheetView showGridLines="0" topLeftCell="A1" zoomScaleNormal="100" zoomScalePageLayoutView="60" workbookViewId="0">
      <pane topLeftCell="C6" activePane="bottomRight" state="frozen"/>
      <selection activeCell="A1" sqref="A1"/>
    </sheetView>
  </sheetViews>
  <sheetFormatPr defaultColWidth="8" defaultRowHeight="14.25"/>
  <cols>
    <col min="1" max="1" style="16" hidden="1"/>
    <col min="2" max="2" width="22.5882352941176" style="16"/>
    <col min="3" max="3" width="18.8235294117647" style="16"/>
    <col min="4" max="4" width="18.8235294117647" style="16"/>
    <col min="5" max="5" width="18.8235294117647" style="16"/>
    <col min="6" max="6" width="22.5882352941176" style="16"/>
    <col min="7" max="7" width="18.8235294117647" style="16"/>
    <col min="8" max="8" width="18.8235294117647" style="16"/>
    <col min="9" max="9" width="18.8235294117647" style="16"/>
  </cols>
  <sheetData>
    <row r="1" ht="1652.65">
      <c r="A1" s="1997"/>
      <c r="B1" s="1998"/>
      <c r="C1" s="1999"/>
      <c r="D1" s="2000"/>
      <c r="E1" s="2001"/>
      <c r="F1" s="2002"/>
      <c r="G1" s="2003"/>
      <c r="H1" s="2004"/>
      <c r="I1" s="2005"/>
    </row>
    <row r="2" ht="28.5" customHeight="1">
      <c r="A2" s="2006"/>
      <c r="B2" s="2007" t="s">
        <v>228</v>
      </c>
      <c r="C2" s="2008"/>
      <c r="D2" s="2009"/>
      <c r="E2" s="2010"/>
      <c r="F2" s="2011"/>
      <c r="G2" s="2012"/>
      <c r="H2" s="2013"/>
      <c r="I2" s="2014"/>
    </row>
    <row r="3" ht="1652.65">
      <c r="A3" s="2015"/>
      <c r="B3" s="2016"/>
      <c r="C3" s="2017"/>
      <c r="D3" s="2018"/>
      <c r="E3" s="2019"/>
      <c r="F3" s="2020"/>
      <c r="G3" s="2021"/>
      <c r="H3" s="2022"/>
      <c r="I3" s="2023" t="s">
        <v>45</v>
      </c>
    </row>
    <row r="4" ht="1652.65">
      <c r="A4" s="2024"/>
      <c r="B4" s="2025"/>
      <c r="C4" s="2026"/>
      <c r="D4" s="2027"/>
      <c r="E4" s="2028"/>
      <c r="F4" s="2029"/>
      <c r="G4" s="2030"/>
      <c r="H4" s="2031"/>
      <c r="I4" s="2032" t="s">
        <v>53</v>
      </c>
    </row>
    <row r="5" ht="24.75" customHeight="1">
      <c r="A5" s="2033"/>
      <c r="B5" s="2034" t="s">
        <v>87</v>
      </c>
      <c r="C5" s="2035" t="s">
        <v>64</v>
      </c>
      <c r="D5" s="2036" t="s">
        <v>65</v>
      </c>
      <c r="E5" s="2037" t="s">
        <v>66</v>
      </c>
      <c r="F5" s="2038" t="s">
        <v>54</v>
      </c>
      <c r="G5" s="2039" t="s">
        <v>64</v>
      </c>
      <c r="H5" s="2040" t="s">
        <v>65</v>
      </c>
      <c r="I5" s="2041" t="s">
        <v>66</v>
      </c>
    </row>
    <row r="6" ht="24.75" customHeight="1">
      <c r="A6" s="2042"/>
      <c r="B6" s="2043" t="s">
        <v>229</v>
      </c>
      <c r="C6" s="865">
        <v>4774911.65</v>
      </c>
      <c r="D6" s="2044">
        <v>0</v>
      </c>
      <c r="E6" s="865">
        <f>C6+D6</f>
        <v>4774911.65</v>
      </c>
      <c r="F6" s="2045" t="s">
        <v>230</v>
      </c>
      <c r="G6" s="865">
        <v>950408.7</v>
      </c>
      <c r="H6" s="2046">
        <v>0</v>
      </c>
      <c r="I6" s="865">
        <f>G6+H6</f>
        <v>950408.7</v>
      </c>
    </row>
    <row r="7" ht="24.75" customHeight="1">
      <c r="A7" s="2047"/>
      <c r="B7" s="2048" t="s">
        <v>90</v>
      </c>
      <c r="C7" s="865">
        <v>12000</v>
      </c>
      <c r="D7" s="2049">
        <v>0</v>
      </c>
      <c r="E7" s="865">
        <f>C7+D7</f>
        <v>12000</v>
      </c>
      <c r="F7" s="2050" t="s">
        <v>231</v>
      </c>
      <c r="G7" s="865">
        <v>6809690.75</v>
      </c>
      <c r="H7" s="2051">
        <v>0</v>
      </c>
      <c r="I7" s="865">
        <f>G7+H7</f>
        <v>6809690.75</v>
      </c>
    </row>
    <row r="8" ht="24.75" customHeight="1">
      <c r="A8" s="2052"/>
      <c r="B8" s="2053" t="s">
        <v>92</v>
      </c>
      <c r="C8" s="865">
        <v>0</v>
      </c>
      <c r="D8" s="2054">
        <v>0</v>
      </c>
      <c r="E8" s="865">
        <f>C8+D8</f>
        <v>0</v>
      </c>
      <c r="F8" s="2055"/>
      <c r="G8" s="2056"/>
      <c r="H8" s="2057"/>
      <c r="I8" s="2058"/>
    </row>
    <row r="9" ht="24.75" customHeight="1">
      <c r="A9" s="2059"/>
      <c r="B9" s="2060" t="s">
        <v>163</v>
      </c>
      <c r="C9" s="865">
        <v>18000</v>
      </c>
      <c r="D9" s="2061">
        <v>0</v>
      </c>
      <c r="E9" s="865">
        <f>C9+D9</f>
        <v>18000</v>
      </c>
      <c r="F9" s="2062" t="s">
        <v>194</v>
      </c>
      <c r="G9" s="865">
        <v>0</v>
      </c>
      <c r="H9" s="2063">
        <v>0</v>
      </c>
      <c r="I9" s="865">
        <f>G9+H9</f>
        <v>0</v>
      </c>
    </row>
    <row r="10" ht="24.75" customHeight="1">
      <c r="A10" s="2064"/>
      <c r="B10" s="2065" t="s">
        <v>186</v>
      </c>
      <c r="C10" s="865">
        <f>SUM(C6:C9)</f>
        <v>4804911.65</v>
      </c>
      <c r="D10" s="865">
        <f>SUM(D6:D9)</f>
        <v>0</v>
      </c>
      <c r="E10" s="865">
        <f>SUM(E6:E9)</f>
        <v>4804911.65</v>
      </c>
      <c r="F10" s="2066" t="s">
        <v>147</v>
      </c>
      <c r="G10" s="865">
        <f>G6+G7+G9</f>
        <v>7760099.45</v>
      </c>
      <c r="H10" s="865">
        <f>H6+H7+H9</f>
        <v>0</v>
      </c>
      <c r="I10" s="865">
        <f>I6+I7+I9</f>
        <v>7760099.45</v>
      </c>
    </row>
    <row r="11" ht="24.75" customHeight="1">
      <c r="A11" s="2067"/>
      <c r="B11" s="2068" t="s">
        <v>187</v>
      </c>
      <c r="C11" s="865">
        <v>7760099.45</v>
      </c>
      <c r="D11" s="2069">
        <v>0</v>
      </c>
      <c r="E11" s="865">
        <f>C11+D11</f>
        <v>7760099.45</v>
      </c>
      <c r="F11" s="2070" t="s">
        <v>148</v>
      </c>
      <c r="G11" s="865">
        <v>0</v>
      </c>
      <c r="H11" s="2071">
        <v>0</v>
      </c>
      <c r="I11" s="865">
        <f>G11+H11</f>
        <v>0</v>
      </c>
    </row>
    <row r="12" ht="24.75" customHeight="1">
      <c r="A12" s="2072"/>
      <c r="B12" s="2073" t="s">
        <v>188</v>
      </c>
      <c r="C12" s="865">
        <v>0</v>
      </c>
      <c r="D12" s="2074">
        <v>0</v>
      </c>
      <c r="E12" s="865">
        <f>C12+D12</f>
        <v>0</v>
      </c>
      <c r="F12" s="2075" t="s">
        <v>149</v>
      </c>
      <c r="G12" s="865">
        <v>4804911.65</v>
      </c>
      <c r="H12" s="2076">
        <v>0</v>
      </c>
      <c r="I12" s="865">
        <f>G12+H12</f>
        <v>4804911.65</v>
      </c>
    </row>
    <row r="13" ht="24.75" customHeight="1">
      <c r="A13" s="2077"/>
      <c r="B13" s="2078" t="s">
        <v>189</v>
      </c>
      <c r="C13" s="865">
        <f>C10+C11+C12</f>
        <v>12565011.1</v>
      </c>
      <c r="D13" s="865">
        <f>D10+D11+D12</f>
        <v>0</v>
      </c>
      <c r="E13" s="865">
        <f>E10+E11+E12</f>
        <v>12565011.1</v>
      </c>
      <c r="F13" s="2079" t="s">
        <v>150</v>
      </c>
      <c r="G13" s="865">
        <f>SUM(G10:G12)</f>
        <v>12565011.1</v>
      </c>
      <c r="H13" s="865">
        <f>SUM(H10:H12)</f>
        <v>0</v>
      </c>
      <c r="I13" s="865">
        <f>SUM(I10:I12)</f>
        <v>12565011.1</v>
      </c>
    </row>
    <row r="14" ht="24.75" customHeight="1">
      <c r="A14" s="2080"/>
      <c r="B14" s="2081"/>
      <c r="C14" s="2082"/>
      <c r="D14" s="2083"/>
      <c r="E14" s="2084"/>
      <c r="F14" s="2085" t="s">
        <v>151</v>
      </c>
      <c r="G14" s="865">
        <f>C13-G13</f>
        <v>0</v>
      </c>
      <c r="H14" s="865">
        <f>D13-H13</f>
        <v>0</v>
      </c>
      <c r="I14" s="865">
        <f>E13-I13</f>
        <v>0</v>
      </c>
    </row>
    <row r="15" ht="24.75" customHeight="1">
      <c r="A15" s="2086"/>
      <c r="B15" s="2087" t="s">
        <v>190</v>
      </c>
      <c r="C15" s="865">
        <v>1429316.85</v>
      </c>
      <c r="D15" s="2088">
        <v>0</v>
      </c>
      <c r="E15" s="865">
        <f>C15+D15</f>
        <v>1429316.85</v>
      </c>
      <c r="F15" s="2089" t="s">
        <v>152</v>
      </c>
      <c r="G15" s="865">
        <f>C15+G14</f>
        <v>1429316.85</v>
      </c>
      <c r="H15" s="865">
        <f>D15+H14</f>
        <v>0</v>
      </c>
      <c r="I15" s="865">
        <f>E15+I14</f>
        <v>1429316.85</v>
      </c>
    </row>
    <row r="16" ht="24.75" customHeight="1">
      <c r="A16" s="2090"/>
      <c r="B16" s="2091" t="s">
        <v>117</v>
      </c>
      <c r="C16" s="865">
        <f>C13+C15</f>
        <v>13994327.95</v>
      </c>
      <c r="D16" s="865">
        <f>D13+D15</f>
        <v>0</v>
      </c>
      <c r="E16" s="865">
        <f>E13+E15</f>
        <v>13994327.95</v>
      </c>
      <c r="F16" s="2092" t="s">
        <v>117</v>
      </c>
      <c r="G16" s="865">
        <f>G13+G15</f>
        <v>13994327.95</v>
      </c>
      <c r="H16" s="865">
        <f>H13+H15</f>
        <v>0</v>
      </c>
      <c r="I16" s="865">
        <f>I13+I15</f>
        <v>13994327.95</v>
      </c>
    </row>
    <row r="17" ht="27.75" customHeight="1">
      <c r="A17" s="2093"/>
      <c r="B17" s="2094"/>
      <c r="C17" s="2095"/>
      <c r="D17" s="2096"/>
      <c r="E17" s="2097"/>
      <c r="F17" s="2098"/>
      <c r="G17" s="2099"/>
      <c r="H17" s="2100"/>
      <c r="I17" s="2101" t="s">
        <v>232</v>
      </c>
    </row>
  </sheetData>
  <mergeCells>
    <mergeCell ref="B2:I2"/>
  </mergeCells>
  <printOptions horizontalCentered="1"/>
  <pageMargins left="0.393700787401575" right="0.393700787401575" top="1.18110236220472" bottom="1.18110236220472" header="0.51181" footer="0.51181"/>
  <pageSetup paperSize="9" scale="50" pageOrder="overThenDown" orientation="landscape" errors="blank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26"/>
  <sheetViews>
    <sheetView showGridLines="0" topLeftCell="A1" zoomScaleNormal="100" zoomScalePageLayoutView="60" workbookViewId="0">
      <selection activeCell="A1" sqref="A1"/>
    </sheetView>
  </sheetViews>
  <sheetFormatPr defaultColWidth="8" defaultRowHeight="14.25"/>
  <cols>
    <col min="1" max="1" width="27.4823529411765" style="16"/>
    <col min="2" max="2" width="6.65098039215686" style="16"/>
    <col min="3" max="3" width="14.1803921568627" style="16"/>
    <col min="4" max="4" width="14.1803921568627" style="16"/>
    <col min="5" max="5" width="14.1803921568627" style="16"/>
    <col min="6" max="6" width="36.643137254902" style="16"/>
    <col min="7" max="7" width="7.40392156862745" style="16"/>
    <col min="8" max="8" width="14.1803921568627" style="16"/>
    <col min="9" max="9" width="14.1803921568627" style="16"/>
    <col min="10" max="10" width="14.1803921568627" style="16"/>
  </cols>
  <sheetData>
    <row r="1" ht="1652.65">
      <c r="A1" s="2102" t="s">
        <v>233</v>
      </c>
      <c r="B1" s="2103"/>
      <c r="C1" s="2104"/>
      <c r="D1" s="2105"/>
      <c r="E1" s="2106"/>
      <c r="F1" s="2107"/>
      <c r="G1" s="2108"/>
      <c r="H1" s="2109"/>
      <c r="I1" s="2110"/>
      <c r="J1" s="2111"/>
    </row>
    <row r="2" ht="28.5" customHeight="1">
      <c r="A2" s="2112"/>
      <c r="B2" s="2113"/>
      <c r="C2" s="2114"/>
      <c r="D2" s="2115"/>
      <c r="E2" s="2116"/>
      <c r="F2" s="2117"/>
      <c r="G2" s="2118"/>
      <c r="H2" s="2119"/>
      <c r="I2" s="2120"/>
      <c r="J2" s="2121"/>
    </row>
    <row r="3" ht="1652.65">
      <c r="A3" s="2122"/>
      <c r="B3" s="2123"/>
      <c r="C3" s="2124"/>
      <c r="D3" s="2125"/>
      <c r="E3" s="2126"/>
      <c r="F3" s="2127"/>
      <c r="G3" s="2128"/>
      <c r="H3" s="2129"/>
      <c r="I3" s="2130"/>
      <c r="J3" s="2131" t="s">
        <v>47</v>
      </c>
    </row>
    <row r="4" ht="24.75" customHeight="1">
      <c r="A4" s="2132" t="s">
        <v>234</v>
      </c>
      <c r="B4" s="2133" t="s">
        <v>235</v>
      </c>
      <c r="C4" s="2134" t="s">
        <v>64</v>
      </c>
      <c r="D4" s="2135" t="s">
        <v>65</v>
      </c>
      <c r="E4" s="2136" t="s">
        <v>66</v>
      </c>
      <c r="F4" s="2137" t="s">
        <v>236</v>
      </c>
      <c r="G4" s="2138" t="s">
        <v>235</v>
      </c>
      <c r="H4" s="2139" t="s">
        <v>64</v>
      </c>
      <c r="I4" s="2140" t="s">
        <v>65</v>
      </c>
      <c r="J4" s="2141" t="s">
        <v>66</v>
      </c>
    </row>
    <row r="5" ht="24.75" customHeight="1">
      <c r="A5" s="2142" t="s">
        <v>237</v>
      </c>
      <c r="B5" s="2143" t="s">
        <v>162</v>
      </c>
      <c r="C5" s="2144" t="s">
        <v>162</v>
      </c>
      <c r="D5" s="2145" t="s">
        <v>162</v>
      </c>
      <c r="E5" s="2146" t="s">
        <v>162</v>
      </c>
      <c r="F5" s="2147" t="s">
        <v>238</v>
      </c>
      <c r="G5" s="2148" t="s">
        <v>162</v>
      </c>
      <c r="H5" s="2149" t="s">
        <v>162</v>
      </c>
      <c r="I5" s="2150" t="s">
        <v>162</v>
      </c>
      <c r="J5" s="2151" t="s">
        <v>162</v>
      </c>
    </row>
    <row r="6" ht="24.75" customHeight="1">
      <c r="A6" s="2152" t="s">
        <v>239</v>
      </c>
      <c r="B6" s="2153" t="s">
        <v>240</v>
      </c>
      <c r="C6" s="2154">
        <v>26777</v>
      </c>
      <c r="D6" s="2154">
        <f>D7+D8+D9</f>
        <v>0</v>
      </c>
      <c r="E6" s="2154">
        <f>C6+D6</f>
        <v>26777</v>
      </c>
      <c r="F6" s="2155" t="s">
        <v>241</v>
      </c>
      <c r="G6" s="2156" t="s">
        <v>242</v>
      </c>
      <c r="H6" s="2157">
        <v>0</v>
      </c>
      <c r="I6" s="2158">
        <v>0</v>
      </c>
      <c r="J6" s="2157">
        <f>H6+I6</f>
        <v>0</v>
      </c>
    </row>
    <row r="7" ht="24.75" customHeight="1">
      <c r="A7" s="2159" t="s">
        <v>243</v>
      </c>
      <c r="B7" s="2160" t="s">
        <v>240</v>
      </c>
      <c r="C7" s="2154">
        <v>17513</v>
      </c>
      <c r="D7" s="2161">
        <v>0</v>
      </c>
      <c r="E7" s="2154">
        <f>C7+D7</f>
        <v>17513</v>
      </c>
      <c r="F7" s="2162" t="s">
        <v>244</v>
      </c>
      <c r="G7" s="2163" t="s">
        <v>242</v>
      </c>
      <c r="H7" s="2157">
        <v>0</v>
      </c>
      <c r="I7" s="2164">
        <v>0</v>
      </c>
      <c r="J7" s="2157">
        <f>H7+I7</f>
        <v>0</v>
      </c>
    </row>
    <row r="8" ht="24.75" customHeight="1">
      <c r="A8" s="2165" t="s">
        <v>245</v>
      </c>
      <c r="B8" s="2166" t="s">
        <v>240</v>
      </c>
      <c r="C8" s="2154">
        <v>2</v>
      </c>
      <c r="D8" s="2167">
        <v>0</v>
      </c>
      <c r="E8" s="2154">
        <f>C8+D8</f>
        <v>2</v>
      </c>
      <c r="F8" s="2168" t="s">
        <v>246</v>
      </c>
      <c r="G8" s="2169" t="s">
        <v>242</v>
      </c>
      <c r="H8" s="2157">
        <v>0</v>
      </c>
      <c r="I8" s="2170">
        <v>0</v>
      </c>
      <c r="J8" s="2157">
        <f>H8+I8</f>
        <v>0</v>
      </c>
    </row>
    <row r="9" ht="24.75" customHeight="1">
      <c r="A9" s="2171" t="s">
        <v>247</v>
      </c>
      <c r="B9" s="2172" t="s">
        <v>240</v>
      </c>
      <c r="C9" s="2154">
        <v>9262</v>
      </c>
      <c r="D9" s="2173">
        <v>0</v>
      </c>
      <c r="E9" s="2154">
        <f>C9+D9</f>
        <v>9262</v>
      </c>
      <c r="F9" s="2174" t="s">
        <v>248</v>
      </c>
      <c r="G9" s="2175" t="s">
        <v>242</v>
      </c>
      <c r="H9" s="2157">
        <v>0</v>
      </c>
      <c r="I9" s="2176">
        <v>0</v>
      </c>
      <c r="J9" s="2157">
        <f>J6-J7+J8</f>
        <v>0</v>
      </c>
    </row>
    <row r="10" ht="24.75" customHeight="1">
      <c r="A10" s="2177" t="s">
        <v>249</v>
      </c>
      <c r="B10" s="2178" t="s">
        <v>240</v>
      </c>
      <c r="C10" s="2154">
        <v>731</v>
      </c>
      <c r="D10" s="2179">
        <v>0</v>
      </c>
      <c r="E10" s="2154">
        <f>C10+D10</f>
        <v>731</v>
      </c>
      <c r="F10" s="2180" t="s">
        <v>250</v>
      </c>
      <c r="G10" s="2181" t="s">
        <v>242</v>
      </c>
      <c r="H10" s="2157">
        <v>0</v>
      </c>
      <c r="I10" s="2182">
        <v>0</v>
      </c>
      <c r="J10" s="2157">
        <f>H10+I10</f>
        <v>0</v>
      </c>
    </row>
    <row r="11" ht="24.75" customHeight="1">
      <c r="A11" s="2183" t="s">
        <v>251</v>
      </c>
      <c r="B11" s="2184" t="s">
        <v>240</v>
      </c>
      <c r="C11" s="2154">
        <v>219</v>
      </c>
      <c r="D11" s="2185">
        <v>0</v>
      </c>
      <c r="E11" s="2154">
        <f>C11+D11</f>
        <v>219</v>
      </c>
      <c r="F11" s="2186" t="s">
        <v>252</v>
      </c>
      <c r="G11" s="2187" t="s">
        <v>242</v>
      </c>
      <c r="H11" s="2157">
        <v>10000000</v>
      </c>
      <c r="I11" s="2188">
        <v>0</v>
      </c>
      <c r="J11" s="2157">
        <f>H11+I11</f>
        <v>10000000</v>
      </c>
    </row>
    <row r="12" ht="24.75" customHeight="1">
      <c r="A12" s="2189" t="s">
        <v>253</v>
      </c>
      <c r="B12" s="2190" t="s">
        <v>240</v>
      </c>
      <c r="C12" s="2154">
        <v>17337</v>
      </c>
      <c r="D12" s="2191">
        <v>0</v>
      </c>
      <c r="E12" s="2154">
        <f>C12+D12</f>
        <v>17337</v>
      </c>
      <c r="F12" s="2192" t="s">
        <v>254</v>
      </c>
      <c r="G12" s="2193" t="s">
        <v>255</v>
      </c>
      <c r="H12" s="2194">
        <v>64311</v>
      </c>
      <c r="I12" s="2195">
        <v>0</v>
      </c>
      <c r="J12" s="2194">
        <f>H12+I12</f>
        <v>64311</v>
      </c>
    </row>
    <row r="13" ht="24.75" customHeight="1">
      <c r="A13" s="2196" t="s">
        <v>256</v>
      </c>
      <c r="B13" s="2197" t="s">
        <v>162</v>
      </c>
      <c r="C13" s="2198" t="s">
        <v>162</v>
      </c>
      <c r="D13" s="2199" t="s">
        <v>162</v>
      </c>
      <c r="E13" s="2200" t="s">
        <v>162</v>
      </c>
      <c r="F13" s="2201" t="s">
        <v>257</v>
      </c>
      <c r="G13" s="2202" t="s">
        <v>162</v>
      </c>
      <c r="H13" s="2203" t="s">
        <v>162</v>
      </c>
      <c r="I13" s="2204" t="s">
        <v>162</v>
      </c>
      <c r="J13" s="2205" t="s">
        <v>162</v>
      </c>
    </row>
    <row r="14" ht="24.75" customHeight="1">
      <c r="A14" s="2206" t="s">
        <v>258</v>
      </c>
      <c r="B14" s="2207" t="s">
        <v>242</v>
      </c>
      <c r="C14" s="2157">
        <v>478941097.27</v>
      </c>
      <c r="D14" s="2208">
        <v>0</v>
      </c>
      <c r="E14" s="2157">
        <f>C14+D14</f>
        <v>478941097.27</v>
      </c>
      <c r="F14" s="2209" t="s">
        <v>259</v>
      </c>
      <c r="G14" s="2210" t="s">
        <v>240</v>
      </c>
      <c r="H14" s="2154">
        <v>7309</v>
      </c>
      <c r="I14" s="2154">
        <f>I15+I16</f>
        <v>0</v>
      </c>
      <c r="J14" s="2154">
        <f>H14+I14</f>
        <v>7309</v>
      </c>
    </row>
    <row r="15" ht="24.75" customHeight="1">
      <c r="A15" s="2211" t="s">
        <v>260</v>
      </c>
      <c r="B15" s="2212" t="s">
        <v>242</v>
      </c>
      <c r="C15" s="2157">
        <v>710502910.25</v>
      </c>
      <c r="D15" s="2213">
        <v>0</v>
      </c>
      <c r="E15" s="2157">
        <f>C15+D15</f>
        <v>710502910.25</v>
      </c>
      <c r="F15" s="2214" t="s">
        <v>261</v>
      </c>
      <c r="G15" s="2215" t="s">
        <v>240</v>
      </c>
      <c r="H15" s="2154">
        <v>5018</v>
      </c>
      <c r="I15" s="2216">
        <v>0</v>
      </c>
      <c r="J15" s="2154">
        <f>H15+I15</f>
        <v>5018</v>
      </c>
    </row>
    <row r="16" ht="24.75" customHeight="1">
      <c r="A16" s="2217" t="s">
        <v>262</v>
      </c>
      <c r="B16" s="2218" t="s">
        <v>263</v>
      </c>
      <c r="C16" s="2157">
        <v>24.54</v>
      </c>
      <c r="D16" s="2219">
        <v>0</v>
      </c>
      <c r="E16" s="2220">
        <f>IF(E15&lt;&gt;0,(E25+J8)/E15*100,0)</f>
        <v>24.5366085606403</v>
      </c>
      <c r="F16" s="2221" t="s">
        <v>264</v>
      </c>
      <c r="G16" s="2222" t="s">
        <v>240</v>
      </c>
      <c r="H16" s="2154">
        <v>2291</v>
      </c>
      <c r="I16" s="2223">
        <v>0</v>
      </c>
      <c r="J16" s="2154">
        <f>H16+I16</f>
        <v>2291</v>
      </c>
    </row>
    <row r="17" ht="24.75" customHeight="1">
      <c r="A17" s="2224" t="s">
        <v>265</v>
      </c>
      <c r="B17" s="2225" t="s">
        <v>263</v>
      </c>
      <c r="C17" s="2157">
        <v>19</v>
      </c>
      <c r="D17" s="2226">
        <v>0</v>
      </c>
      <c r="E17" s="2220">
        <f>C17+D17</f>
        <v>19</v>
      </c>
      <c r="F17" s="2227" t="s">
        <v>266</v>
      </c>
      <c r="G17" s="2228" t="s">
        <v>240</v>
      </c>
      <c r="H17" s="2229">
        <v>5018</v>
      </c>
      <c r="I17" s="2230">
        <v>0</v>
      </c>
      <c r="J17" s="2229">
        <f>H17+I17</f>
        <v>5018</v>
      </c>
    </row>
    <row r="18" ht="24.75" customHeight="1">
      <c r="A18" s="2231" t="s">
        <v>267</v>
      </c>
      <c r="B18" s="2232" t="s">
        <v>263</v>
      </c>
      <c r="C18" s="2157">
        <v>8</v>
      </c>
      <c r="D18" s="2233">
        <v>0</v>
      </c>
      <c r="E18" s="2220">
        <f>C18+D18</f>
        <v>8</v>
      </c>
      <c r="F18" s="2234" t="s">
        <v>268</v>
      </c>
      <c r="G18" s="2235" t="s">
        <v>162</v>
      </c>
      <c r="H18" s="2236" t="s">
        <v>162</v>
      </c>
      <c r="I18" s="2237" t="s">
        <v>162</v>
      </c>
      <c r="J18" s="2238" t="s">
        <v>162</v>
      </c>
    </row>
    <row r="19" ht="24.75" customHeight="1">
      <c r="A19" s="2239" t="s">
        <v>269</v>
      </c>
      <c r="B19" s="2240" t="s">
        <v>263</v>
      </c>
      <c r="C19" s="2194">
        <v>20</v>
      </c>
      <c r="D19" s="2241">
        <v>0</v>
      </c>
      <c r="E19" s="2242">
        <f>C19+D19</f>
        <v>20</v>
      </c>
      <c r="F19" s="2243" t="s">
        <v>270</v>
      </c>
      <c r="G19" s="2244" t="s">
        <v>242</v>
      </c>
      <c r="H19" s="2157">
        <v>331450635.12</v>
      </c>
      <c r="I19" s="2245">
        <v>0</v>
      </c>
      <c r="J19" s="2157">
        <f>H19+I19</f>
        <v>331450635.12</v>
      </c>
    </row>
    <row r="20" ht="24.75" customHeight="1">
      <c r="A20" s="2246" t="s">
        <v>271</v>
      </c>
      <c r="B20" s="2247" t="s">
        <v>162</v>
      </c>
      <c r="C20" s="2248" t="s">
        <v>162</v>
      </c>
      <c r="D20" s="2249" t="s">
        <v>162</v>
      </c>
      <c r="E20" s="2250" t="s">
        <v>162</v>
      </c>
      <c r="F20" s="2251" t="s">
        <v>272</v>
      </c>
      <c r="G20" s="2252" t="s">
        <v>242</v>
      </c>
      <c r="H20" s="2157">
        <v>331450635.12</v>
      </c>
      <c r="I20" s="2253">
        <v>0</v>
      </c>
      <c r="J20" s="2157">
        <f>H20+I20</f>
        <v>331450635.12</v>
      </c>
    </row>
    <row r="21" ht="24.75" customHeight="1">
      <c r="A21" s="2254" t="s">
        <v>273</v>
      </c>
      <c r="B21" s="2255" t="s">
        <v>240</v>
      </c>
      <c r="C21" s="2154">
        <v>7013</v>
      </c>
      <c r="D21" s="2256">
        <v>0</v>
      </c>
      <c r="E21" s="2257">
        <f>C21+D21</f>
        <v>7013</v>
      </c>
      <c r="F21" s="2258" t="s">
        <v>274</v>
      </c>
      <c r="G21" s="2259" t="s">
        <v>263</v>
      </c>
      <c r="H21" s="2194">
        <v>28</v>
      </c>
      <c r="I21" s="2260">
        <v>0</v>
      </c>
      <c r="J21" s="2194">
        <v>28</v>
      </c>
    </row>
    <row r="22" ht="24.75" customHeight="1">
      <c r="A22" s="2261" t="s">
        <v>275</v>
      </c>
      <c r="B22" s="2262" t="s">
        <v>240</v>
      </c>
      <c r="C22" s="2154">
        <v>6837</v>
      </c>
      <c r="D22" s="2263">
        <v>0</v>
      </c>
      <c r="E22" s="2257">
        <f>C22+D22</f>
        <v>6837</v>
      </c>
      <c r="F22" s="2264" t="s">
        <v>276</v>
      </c>
      <c r="G22" s="2265" t="s">
        <v>162</v>
      </c>
      <c r="H22" s="2266" t="s">
        <v>162</v>
      </c>
      <c r="I22" s="2267" t="s">
        <v>162</v>
      </c>
      <c r="J22" s="2268" t="s">
        <v>162</v>
      </c>
    </row>
    <row r="23" ht="24.75" customHeight="1">
      <c r="A23" s="2269" t="s">
        <v>277</v>
      </c>
      <c r="B23" s="2270" t="s">
        <v>242</v>
      </c>
      <c r="C23" s="2194">
        <v>231561812.98</v>
      </c>
      <c r="D23" s="2271">
        <v>0</v>
      </c>
      <c r="E23" s="2242">
        <f>C23+D23</f>
        <v>231561812.98</v>
      </c>
      <c r="F23" s="2272" t="s">
        <v>278</v>
      </c>
      <c r="G23" s="2273" t="s">
        <v>240</v>
      </c>
      <c r="H23" s="2154">
        <v>32119</v>
      </c>
      <c r="I23" s="2274">
        <v>0</v>
      </c>
      <c r="J23" s="2154">
        <f>H23+I23</f>
        <v>32119</v>
      </c>
    </row>
    <row r="24" ht="19.5" customHeight="1">
      <c r="A24" s="2275" t="s">
        <v>279</v>
      </c>
      <c r="B24" s="2276" t="s">
        <v>162</v>
      </c>
      <c r="C24" s="2277" t="s">
        <v>162</v>
      </c>
      <c r="D24" s="2278" t="s">
        <v>162</v>
      </c>
      <c r="E24" s="2279" t="s">
        <v>162</v>
      </c>
      <c r="F24" s="2280" t="s">
        <v>280</v>
      </c>
      <c r="G24" s="2281" t="s">
        <v>240</v>
      </c>
      <c r="H24" s="2229">
        <v>10948</v>
      </c>
      <c r="I24" s="2282">
        <v>0</v>
      </c>
      <c r="J24" s="2229">
        <f>H24+I24</f>
        <v>10948</v>
      </c>
    </row>
    <row r="25" ht="19.5" customHeight="1">
      <c r="A25" s="2283" t="s">
        <v>281</v>
      </c>
      <c r="B25" s="2284" t="s">
        <v>242</v>
      </c>
      <c r="C25" s="2194">
        <v>174333317.9</v>
      </c>
      <c r="D25" s="2285">
        <v>0</v>
      </c>
      <c r="E25" s="2242">
        <f>C25+D25</f>
        <v>174333317.9</v>
      </c>
      <c r="F25" s="2286" t="s">
        <v>162</v>
      </c>
      <c r="G25" s="2287" t="s">
        <v>162</v>
      </c>
      <c r="H25" s="2288" t="s">
        <v>162</v>
      </c>
      <c r="I25" s="2289" t="s">
        <v>162</v>
      </c>
      <c r="J25" s="2290" t="s">
        <v>162</v>
      </c>
    </row>
    <row r="26" ht="24.75" customHeight="1">
      <c r="A26" s="2291"/>
      <c r="B26" s="2292"/>
      <c r="C26" s="2293"/>
      <c r="D26" s="2294"/>
      <c r="E26" s="2295"/>
      <c r="F26" s="2296"/>
      <c r="G26" s="2297"/>
      <c r="H26" s="2298"/>
      <c r="I26" s="2299"/>
      <c r="J26" s="2300" t="s">
        <v>282</v>
      </c>
    </row>
  </sheetData>
  <mergeCells>
    <mergeCell ref="A1:J2"/>
  </mergeCells>
  <printOptions horizontalCentered="1"/>
  <pageMargins left="0.78740157480315" right="0.78740157480315" top="1.18110236220472" bottom="1.18110236220472" header="0.51181" footer="0.51181"/>
  <pageSetup paperSize="9" pageOrder="overThenDown" orientation="landscape" errors="blank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25"/>
  <sheetViews>
    <sheetView topLeftCell="A1" zoomScaleNormal="100" zoomScalePageLayoutView="60" workbookViewId="0">
      <selection activeCell="A1" sqref="A1"/>
    </sheetView>
  </sheetViews>
  <sheetFormatPr defaultColWidth="8" defaultRowHeight="14.25"/>
  <cols>
    <col min="1" max="1" width="37.1450980392157" style="16"/>
    <col min="2" max="2" width="8.7843137254902" style="16"/>
    <col min="3" max="3" width="14.1803921568627" style="16"/>
    <col min="4" max="4" width="14.1803921568627" style="16"/>
    <col min="5" max="5" width="14.1803921568627" style="16"/>
    <col min="6" max="6" width="25.4745098039216" style="16"/>
    <col min="7" max="7" width="10.5411764705882" style="16"/>
    <col min="8" max="8" width="14.1803921568627" style="16"/>
    <col min="9" max="9" width="14.1803921568627" style="16"/>
    <col min="10" max="10" width="14.1803921568627" style="16"/>
  </cols>
  <sheetData>
    <row r="1" ht="33.75" customHeight="1">
      <c r="A1" s="2301" t="s">
        <v>283</v>
      </c>
      <c r="B1" s="2302"/>
      <c r="C1" s="2303"/>
      <c r="D1" s="2304"/>
      <c r="E1" s="2305"/>
      <c r="F1" s="2306"/>
      <c r="G1" s="2307"/>
      <c r="H1" s="2308"/>
      <c r="I1" s="2309"/>
      <c r="J1" s="2310"/>
    </row>
    <row r="2" ht="12.75" customHeight="1">
      <c r="A2" s="2311"/>
      <c r="B2" s="2312"/>
      <c r="C2" s="2313"/>
      <c r="D2" s="2314"/>
      <c r="E2" s="2315"/>
      <c r="F2" s="2316"/>
      <c r="G2" s="2317"/>
      <c r="H2" s="2318"/>
      <c r="I2" s="2319"/>
      <c r="J2" s="2320"/>
    </row>
    <row r="3" ht="12.75" customHeight="1">
      <c r="A3" s="2321"/>
      <c r="B3" s="2322"/>
      <c r="C3" s="2323"/>
      <c r="D3" s="2324"/>
      <c r="E3" s="2325"/>
      <c r="F3" s="2326"/>
      <c r="G3" s="2327"/>
      <c r="H3" s="2328"/>
      <c r="I3" s="2329"/>
      <c r="J3" s="2330" t="s">
        <v>49</v>
      </c>
    </row>
    <row r="4" ht="28.5" customHeight="1">
      <c r="A4" s="2331" t="s">
        <v>54</v>
      </c>
      <c r="B4" s="2332" t="s">
        <v>235</v>
      </c>
      <c r="C4" s="2333" t="s">
        <v>64</v>
      </c>
      <c r="D4" s="2334" t="s">
        <v>65</v>
      </c>
      <c r="E4" s="2335" t="s">
        <v>66</v>
      </c>
      <c r="F4" s="2336" t="s">
        <v>54</v>
      </c>
      <c r="G4" s="2337" t="s">
        <v>235</v>
      </c>
      <c r="H4" s="2338" t="s">
        <v>64</v>
      </c>
      <c r="I4" s="2339" t="s">
        <v>65</v>
      </c>
      <c r="J4" s="2340" t="s">
        <v>66</v>
      </c>
    </row>
    <row r="5" ht="24.75" customHeight="1">
      <c r="A5" s="2341" t="s">
        <v>284</v>
      </c>
      <c r="B5" s="2342" t="s">
        <v>162</v>
      </c>
      <c r="C5" s="2343" t="s">
        <v>162</v>
      </c>
      <c r="D5" s="2344" t="s">
        <v>162</v>
      </c>
      <c r="E5" s="2345" t="s">
        <v>162</v>
      </c>
      <c r="F5" s="2346" t="s">
        <v>285</v>
      </c>
      <c r="G5" s="2347" t="s">
        <v>162</v>
      </c>
      <c r="H5" s="2348" t="s">
        <v>162</v>
      </c>
      <c r="I5" s="2349" t="s">
        <v>162</v>
      </c>
      <c r="J5" s="2350" t="s">
        <v>162</v>
      </c>
    </row>
    <row r="6" ht="24.75" customHeight="1">
      <c r="A6" s="2351" t="s">
        <v>259</v>
      </c>
      <c r="B6" s="2352" t="s">
        <v>240</v>
      </c>
      <c r="C6" s="2353">
        <v>23954</v>
      </c>
      <c r="D6" s="2353">
        <f>D7+D9</f>
        <v>0</v>
      </c>
      <c r="E6" s="2353">
        <f>C6+D6</f>
        <v>23954</v>
      </c>
      <c r="F6" s="2354" t="s">
        <v>286</v>
      </c>
      <c r="G6" s="2355" t="s">
        <v>240</v>
      </c>
      <c r="H6" s="2353">
        <v>0</v>
      </c>
      <c r="I6" s="2356">
        <v>0</v>
      </c>
      <c r="J6" s="2353">
        <f>H6+I6</f>
        <v>0</v>
      </c>
    </row>
    <row r="7" ht="24.75" customHeight="1">
      <c r="A7" s="2357" t="s">
        <v>287</v>
      </c>
      <c r="B7" s="2358" t="s">
        <v>240</v>
      </c>
      <c r="C7" s="2353">
        <v>18826</v>
      </c>
      <c r="D7" s="2359">
        <v>0</v>
      </c>
      <c r="E7" s="2353">
        <f>C7+D7</f>
        <v>18826</v>
      </c>
      <c r="F7" s="2360" t="s">
        <v>288</v>
      </c>
      <c r="G7" s="2361" t="s">
        <v>289</v>
      </c>
      <c r="H7" s="2362">
        <v>0</v>
      </c>
      <c r="I7" s="2362">
        <f>I8+I9</f>
        <v>0</v>
      </c>
      <c r="J7" s="2362">
        <f>H7+I7</f>
        <v>0</v>
      </c>
    </row>
    <row r="8" ht="24.75" customHeight="1">
      <c r="A8" s="2363" t="s">
        <v>290</v>
      </c>
      <c r="B8" s="2364" t="s">
        <v>240</v>
      </c>
      <c r="C8" s="2353">
        <v>0</v>
      </c>
      <c r="D8" s="2365">
        <v>0</v>
      </c>
      <c r="E8" s="2353">
        <f>C8+D8</f>
        <v>0</v>
      </c>
      <c r="F8" s="2366" t="s">
        <v>291</v>
      </c>
      <c r="G8" s="2367" t="s">
        <v>289</v>
      </c>
      <c r="H8" s="2362">
        <v>0</v>
      </c>
      <c r="I8" s="2368">
        <v>0</v>
      </c>
      <c r="J8" s="2362">
        <f>H8+I8</f>
        <v>0</v>
      </c>
    </row>
    <row r="9" ht="24.75" customHeight="1">
      <c r="A9" s="2369" t="s">
        <v>292</v>
      </c>
      <c r="B9" s="2370" t="s">
        <v>240</v>
      </c>
      <c r="C9" s="2353">
        <v>5128</v>
      </c>
      <c r="D9" s="2371">
        <v>0</v>
      </c>
      <c r="E9" s="2353">
        <f>C9+D9</f>
        <v>5128</v>
      </c>
      <c r="F9" s="2372" t="s">
        <v>293</v>
      </c>
      <c r="G9" s="2373" t="s">
        <v>289</v>
      </c>
      <c r="H9" s="2362">
        <v>0</v>
      </c>
      <c r="I9" s="2374">
        <v>0</v>
      </c>
      <c r="J9" s="2362">
        <f>H9+I9</f>
        <v>0</v>
      </c>
    </row>
    <row r="10" ht="24.75" customHeight="1">
      <c r="A10" s="2375" t="s">
        <v>294</v>
      </c>
      <c r="B10" s="2376" t="s">
        <v>240</v>
      </c>
      <c r="C10" s="2353">
        <v>23752</v>
      </c>
      <c r="D10" s="2377">
        <v>0</v>
      </c>
      <c r="E10" s="2353">
        <f>C10+D10</f>
        <v>23752</v>
      </c>
      <c r="F10" s="2378" t="s">
        <v>295</v>
      </c>
      <c r="G10" s="2379" t="s">
        <v>162</v>
      </c>
      <c r="H10" s="2380" t="s">
        <v>162</v>
      </c>
      <c r="I10" s="2381" t="s">
        <v>162</v>
      </c>
      <c r="J10" s="2382" t="s">
        <v>162</v>
      </c>
    </row>
    <row r="11" ht="24.75" customHeight="1">
      <c r="A11" s="2383" t="s">
        <v>296</v>
      </c>
      <c r="B11" s="2384" t="s">
        <v>162</v>
      </c>
      <c r="C11" s="2385" t="s">
        <v>162</v>
      </c>
      <c r="D11" s="2386" t="s">
        <v>162</v>
      </c>
      <c r="E11" s="2387" t="s">
        <v>162</v>
      </c>
      <c r="F11" s="2388" t="s">
        <v>297</v>
      </c>
      <c r="G11" s="2389" t="s">
        <v>240</v>
      </c>
      <c r="H11" s="2353">
        <v>0</v>
      </c>
      <c r="I11" s="2390">
        <v>0</v>
      </c>
      <c r="J11" s="2353">
        <f>H11+I11</f>
        <v>0</v>
      </c>
    </row>
    <row r="12" ht="24.75" customHeight="1">
      <c r="A12" s="2391" t="s">
        <v>298</v>
      </c>
      <c r="B12" s="2392" t="s">
        <v>242</v>
      </c>
      <c r="C12" s="2362">
        <v>1263360547.58</v>
      </c>
      <c r="D12" s="2393">
        <v>0</v>
      </c>
      <c r="E12" s="2362">
        <f>C12+D12</f>
        <v>1263360547.58</v>
      </c>
      <c r="F12" s="2394" t="s">
        <v>299</v>
      </c>
      <c r="G12" s="2395" t="s">
        <v>289</v>
      </c>
      <c r="H12" s="2362">
        <v>0</v>
      </c>
      <c r="I12" s="2396">
        <v>0</v>
      </c>
      <c r="J12" s="2362">
        <v>0</v>
      </c>
    </row>
    <row r="13" ht="24.75" customHeight="1">
      <c r="A13" s="2397" t="s">
        <v>300</v>
      </c>
      <c r="B13" s="2398" t="s">
        <v>242</v>
      </c>
      <c r="C13" s="2362">
        <v>960256664.4</v>
      </c>
      <c r="D13" s="2399">
        <v>0</v>
      </c>
      <c r="E13" s="2362">
        <f>C13+D13</f>
        <v>960256664.4</v>
      </c>
      <c r="F13" s="2400" t="s">
        <v>162</v>
      </c>
      <c r="G13" s="2401" t="s">
        <v>162</v>
      </c>
      <c r="H13" s="2402" t="s">
        <v>162</v>
      </c>
      <c r="I13" s="2403" t="s">
        <v>162</v>
      </c>
      <c r="J13" s="2404" t="s">
        <v>162</v>
      </c>
    </row>
    <row r="14" ht="24.75" customHeight="1">
      <c r="A14" s="2405" t="s">
        <v>301</v>
      </c>
      <c r="B14" s="2406" t="s">
        <v>242</v>
      </c>
      <c r="C14" s="2362">
        <v>0</v>
      </c>
      <c r="D14" s="2407">
        <v>0</v>
      </c>
      <c r="E14" s="2362">
        <f>C14+D14</f>
        <v>0</v>
      </c>
      <c r="F14" s="2408" t="s">
        <v>162</v>
      </c>
      <c r="G14" s="2409" t="s">
        <v>162</v>
      </c>
      <c r="H14" s="2410" t="s">
        <v>162</v>
      </c>
      <c r="I14" s="2411" t="s">
        <v>162</v>
      </c>
      <c r="J14" s="2412" t="s">
        <v>162</v>
      </c>
    </row>
    <row r="15" ht="24.75" customHeight="1">
      <c r="A15" s="2413" t="s">
        <v>302</v>
      </c>
      <c r="B15" s="2414" t="s">
        <v>242</v>
      </c>
      <c r="C15" s="2362">
        <v>0</v>
      </c>
      <c r="D15" s="2415">
        <v>0</v>
      </c>
      <c r="E15" s="2362">
        <f>C15+D15</f>
        <v>0</v>
      </c>
      <c r="F15" s="2416" t="s">
        <v>162</v>
      </c>
      <c r="G15" s="2417" t="s">
        <v>162</v>
      </c>
      <c r="H15" s="2418" t="s">
        <v>162</v>
      </c>
      <c r="I15" s="2419" t="s">
        <v>162</v>
      </c>
      <c r="J15" s="2420" t="s">
        <v>162</v>
      </c>
    </row>
    <row r="16" ht="24.75" customHeight="1">
      <c r="A16" s="2421" t="s">
        <v>303</v>
      </c>
      <c r="B16" s="2422" t="s">
        <v>242</v>
      </c>
      <c r="C16" s="2362">
        <v>0</v>
      </c>
      <c r="D16" s="2423">
        <v>0</v>
      </c>
      <c r="E16" s="2362">
        <f>C16+D16</f>
        <v>0</v>
      </c>
      <c r="F16" s="2424" t="s">
        <v>162</v>
      </c>
      <c r="G16" s="2425" t="s">
        <v>162</v>
      </c>
      <c r="H16" s="2426" t="s">
        <v>162</v>
      </c>
      <c r="I16" s="2427" t="s">
        <v>162</v>
      </c>
      <c r="J16" s="2428" t="s">
        <v>162</v>
      </c>
    </row>
    <row r="17" ht="24.75" customHeight="1">
      <c r="A17" s="2429" t="s">
        <v>304</v>
      </c>
      <c r="B17" s="2430" t="s">
        <v>162</v>
      </c>
      <c r="C17" s="2431" t="s">
        <v>162</v>
      </c>
      <c r="D17" s="2432" t="s">
        <v>162</v>
      </c>
      <c r="E17" s="2433" t="s">
        <v>162</v>
      </c>
      <c r="F17" s="2434" t="s">
        <v>305</v>
      </c>
      <c r="G17" s="2435" t="s">
        <v>162</v>
      </c>
      <c r="H17" s="2436" t="s">
        <v>162</v>
      </c>
      <c r="I17" s="2437" t="s">
        <v>162</v>
      </c>
      <c r="J17" s="2438" t="s">
        <v>162</v>
      </c>
    </row>
    <row r="18" ht="24.75" customHeight="1">
      <c r="A18" s="2439" t="s">
        <v>306</v>
      </c>
      <c r="B18" s="2440" t="s">
        <v>240</v>
      </c>
      <c r="C18" s="2353">
        <v>0</v>
      </c>
      <c r="D18" s="2441">
        <v>0</v>
      </c>
      <c r="E18" s="2353">
        <f>C18+D18</f>
        <v>0</v>
      </c>
      <c r="F18" s="2442" t="s">
        <v>306</v>
      </c>
      <c r="G18" s="2443" t="s">
        <v>240</v>
      </c>
      <c r="H18" s="2353">
        <v>95982</v>
      </c>
      <c r="I18" s="2444">
        <v>0</v>
      </c>
      <c r="J18" s="2353">
        <f>H18+I18</f>
        <v>95982</v>
      </c>
    </row>
    <row r="19" ht="24.75" customHeight="1">
      <c r="A19" s="2445" t="s">
        <v>288</v>
      </c>
      <c r="B19" s="2446" t="s">
        <v>289</v>
      </c>
      <c r="C19" s="2362">
        <v>0</v>
      </c>
      <c r="D19" s="2362">
        <f>D20+D21</f>
        <v>0</v>
      </c>
      <c r="E19" s="2362">
        <f>C19+D19</f>
        <v>0</v>
      </c>
      <c r="F19" s="2447" t="s">
        <v>288</v>
      </c>
      <c r="G19" s="2448" t="s">
        <v>289</v>
      </c>
      <c r="H19" s="2362">
        <v>882.03</v>
      </c>
      <c r="I19" s="2362">
        <f>I20+I21</f>
        <v>0</v>
      </c>
      <c r="J19" s="2362">
        <f>H19+I19</f>
        <v>882.03</v>
      </c>
    </row>
    <row r="20" ht="24.75" customHeight="1">
      <c r="A20" s="2449" t="s">
        <v>291</v>
      </c>
      <c r="B20" s="2450" t="s">
        <v>289</v>
      </c>
      <c r="C20" s="2362">
        <v>0</v>
      </c>
      <c r="D20" s="2451">
        <v>0</v>
      </c>
      <c r="E20" s="2362">
        <f>C20+D20</f>
        <v>0</v>
      </c>
      <c r="F20" s="2452" t="s">
        <v>291</v>
      </c>
      <c r="G20" s="2453" t="s">
        <v>289</v>
      </c>
      <c r="H20" s="2362">
        <v>292.83</v>
      </c>
      <c r="I20" s="2454">
        <v>0</v>
      </c>
      <c r="J20" s="2362">
        <f>H20+I20</f>
        <v>292.83</v>
      </c>
    </row>
    <row r="21" ht="24.75" customHeight="1">
      <c r="A21" s="2455" t="s">
        <v>307</v>
      </c>
      <c r="B21" s="2456" t="s">
        <v>289</v>
      </c>
      <c r="C21" s="2362">
        <v>0</v>
      </c>
      <c r="D21" s="2457">
        <v>0</v>
      </c>
      <c r="E21" s="2362">
        <f>C21+D21</f>
        <v>0</v>
      </c>
      <c r="F21" s="2458" t="s">
        <v>293</v>
      </c>
      <c r="G21" s="2459" t="s">
        <v>289</v>
      </c>
      <c r="H21" s="2362">
        <v>589.2</v>
      </c>
      <c r="I21" s="2460">
        <v>0</v>
      </c>
      <c r="J21" s="2362">
        <f>H21+I21</f>
        <v>589.2</v>
      </c>
    </row>
    <row r="22" ht="24.75" customHeight="1">
      <c r="A22" s="2461" t="s">
        <v>295</v>
      </c>
      <c r="B22" s="2462" t="s">
        <v>162</v>
      </c>
      <c r="C22" s="2463" t="s">
        <v>162</v>
      </c>
      <c r="D22" s="2464" t="s">
        <v>162</v>
      </c>
      <c r="E22" s="2465" t="s">
        <v>162</v>
      </c>
      <c r="F22" s="2466" t="s">
        <v>295</v>
      </c>
      <c r="G22" s="2467" t="s">
        <v>162</v>
      </c>
      <c r="H22" s="2468" t="s">
        <v>162</v>
      </c>
      <c r="I22" s="2469" t="s">
        <v>162</v>
      </c>
      <c r="J22" s="2470" t="s">
        <v>162</v>
      </c>
    </row>
    <row r="23" ht="24.75" customHeight="1">
      <c r="A23" s="2471" t="s">
        <v>297</v>
      </c>
      <c r="B23" s="2472" t="s">
        <v>240</v>
      </c>
      <c r="C23" s="2353">
        <v>0</v>
      </c>
      <c r="D23" s="2473">
        <v>0</v>
      </c>
      <c r="E23" s="2353">
        <f>C23+D23</f>
        <v>0</v>
      </c>
      <c r="F23" s="2474" t="s">
        <v>297</v>
      </c>
      <c r="G23" s="2475" t="s">
        <v>240</v>
      </c>
      <c r="H23" s="2353">
        <v>95982</v>
      </c>
      <c r="I23" s="2476">
        <v>0</v>
      </c>
      <c r="J23" s="2353">
        <f>H23+I23</f>
        <v>95982</v>
      </c>
    </row>
    <row r="24" ht="24.75" customHeight="1">
      <c r="A24" s="2477" t="s">
        <v>299</v>
      </c>
      <c r="B24" s="2478" t="s">
        <v>289</v>
      </c>
      <c r="C24" s="2362">
        <v>0</v>
      </c>
      <c r="D24" s="2479">
        <v>0</v>
      </c>
      <c r="E24" s="2362">
        <v>0</v>
      </c>
      <c r="F24" s="2480" t="s">
        <v>299</v>
      </c>
      <c r="G24" s="2481" t="s">
        <v>289</v>
      </c>
      <c r="H24" s="2362">
        <v>58</v>
      </c>
      <c r="I24" s="2482">
        <v>0</v>
      </c>
      <c r="J24" s="2362">
        <v>58</v>
      </c>
    </row>
    <row r="25" ht="24.75" customHeight="1">
      <c r="A25" s="2483"/>
      <c r="B25" s="2484"/>
      <c r="C25" s="2485"/>
      <c r="D25" s="2486"/>
      <c r="E25" s="2487"/>
      <c r="F25" s="2488"/>
      <c r="G25" s="2489"/>
      <c r="H25" s="2490"/>
      <c r="I25" s="2491"/>
      <c r="J25" s="2492" t="s">
        <v>308</v>
      </c>
    </row>
  </sheetData>
  <mergeCells>
    <mergeCell ref="A1:J2"/>
    <mergeCell ref="J3"/>
  </mergeCells>
  <printOptions horizontalCentered="1"/>
  <pageMargins left="0.78740157480315" right="0.78740157480315" top="1.18110236220472" bottom="1.18110236220472" header="0.51181" footer="0.51181"/>
  <pageSetup paperSize="9" pageOrder="overThenDown" orientation="landscape" errors="blank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14"/>
  <sheetViews>
    <sheetView showGridLines="0" showZeros="0" topLeftCell="A1" zoomScaleNormal="100" zoomScalePageLayoutView="60" workbookViewId="0">
      <pane topLeftCell="E5" activePane="bottomRight" state="frozen"/>
      <selection activeCell="A1" sqref="A1"/>
    </sheetView>
  </sheetViews>
  <sheetFormatPr defaultColWidth="8" defaultRowHeight="14.25"/>
  <cols>
    <col min="1" max="1" width="26.9803921568627" style="16"/>
    <col min="2" max="2" width="6.02352941176471" style="16"/>
    <col min="3" max="3" width="18.8235294117647" style="16"/>
    <col min="4" max="4" width="18.8235294117647" style="16"/>
    <col min="5" max="5" width="18.8235294117647" style="16"/>
    <col min="6" max="6" width="25.0980392156863" style="16"/>
    <col min="7" max="7" width="5.89803921568627" style="16"/>
    <col min="8" max="8" width="18.8235294117647" style="16"/>
    <col min="9" max="9" width="18.8235294117647" style="16"/>
    <col min="10" max="10" width="18.8235294117647" style="16"/>
  </cols>
  <sheetData>
    <row r="1" ht="1652.65">
      <c r="A1" s="2493" t="s">
        <v>309</v>
      </c>
      <c r="B1" s="2494"/>
      <c r="C1" s="2495"/>
      <c r="D1" s="2496"/>
      <c r="E1" s="2497"/>
      <c r="F1" s="2498"/>
      <c r="G1" s="2499"/>
      <c r="H1" s="2500"/>
      <c r="I1" s="2501"/>
      <c r="J1" s="2502"/>
    </row>
    <row r="2" ht="49.5" customHeight="1">
      <c r="A2" s="2503"/>
      <c r="B2" s="2504"/>
      <c r="C2" s="2505"/>
      <c r="D2" s="2506"/>
      <c r="E2" s="2507"/>
      <c r="F2" s="2508"/>
      <c r="G2" s="2509"/>
      <c r="H2" s="2510"/>
      <c r="I2" s="2511"/>
      <c r="J2" s="2512"/>
    </row>
    <row r="3" ht="1652.65">
      <c r="A3" s="2513"/>
      <c r="B3" s="2514"/>
      <c r="C3" s="2515"/>
      <c r="D3" s="2516"/>
      <c r="E3" s="2517"/>
      <c r="F3" s="2518"/>
      <c r="G3" s="2519"/>
      <c r="H3" s="2520"/>
      <c r="I3" s="2521"/>
      <c r="J3" s="2522" t="s">
        <v>51</v>
      </c>
    </row>
    <row r="4" ht="24.75" customHeight="1">
      <c r="A4" s="2523" t="s">
        <v>236</v>
      </c>
      <c r="B4" s="2524" t="s">
        <v>235</v>
      </c>
      <c r="C4" s="2525" t="s">
        <v>64</v>
      </c>
      <c r="D4" s="2526" t="s">
        <v>65</v>
      </c>
      <c r="E4" s="2527" t="s">
        <v>66</v>
      </c>
      <c r="F4" s="2528" t="s">
        <v>310</v>
      </c>
      <c r="G4" s="2529" t="s">
        <v>235</v>
      </c>
      <c r="H4" s="2530" t="s">
        <v>64</v>
      </c>
      <c r="I4" s="2531" t="s">
        <v>65</v>
      </c>
      <c r="J4" s="2532" t="s">
        <v>66</v>
      </c>
    </row>
    <row r="5" ht="24.75" customHeight="1">
      <c r="A5" s="2533" t="s">
        <v>311</v>
      </c>
      <c r="B5" s="2534" t="s">
        <v>162</v>
      </c>
      <c r="C5" s="2535" t="s">
        <v>162</v>
      </c>
      <c r="D5" s="2536" t="s">
        <v>162</v>
      </c>
      <c r="E5" s="2537" t="s">
        <v>162</v>
      </c>
      <c r="F5" s="2538" t="s">
        <v>312</v>
      </c>
      <c r="G5" s="2539" t="s">
        <v>162</v>
      </c>
      <c r="H5" s="2540" t="s">
        <v>162</v>
      </c>
      <c r="I5" s="2541" t="s">
        <v>162</v>
      </c>
      <c r="J5" s="2542" t="s">
        <v>162</v>
      </c>
    </row>
    <row r="6" ht="24.75" customHeight="1">
      <c r="A6" s="2543" t="s">
        <v>259</v>
      </c>
      <c r="B6" s="2544" t="s">
        <v>240</v>
      </c>
      <c r="C6" s="2545">
        <v>15838</v>
      </c>
      <c r="D6" s="2546">
        <v>0</v>
      </c>
      <c r="E6" s="2547">
        <f>C6+D6</f>
        <v>15838</v>
      </c>
      <c r="F6" s="2548" t="s">
        <v>313</v>
      </c>
      <c r="G6" s="2549" t="s">
        <v>240</v>
      </c>
      <c r="H6" s="2550">
        <v>31768</v>
      </c>
      <c r="I6" s="2551">
        <v>0</v>
      </c>
      <c r="J6" s="2552">
        <f>H6+I6</f>
        <v>31768</v>
      </c>
    </row>
    <row r="7" ht="24.75" customHeight="1">
      <c r="A7" s="2553" t="s">
        <v>314</v>
      </c>
      <c r="B7" s="2554" t="s">
        <v>162</v>
      </c>
      <c r="C7" s="2555" t="s">
        <v>162</v>
      </c>
      <c r="D7" s="2556" t="s">
        <v>162</v>
      </c>
      <c r="E7" s="2557" t="s">
        <v>162</v>
      </c>
      <c r="F7" s="2558" t="s">
        <v>315</v>
      </c>
      <c r="G7" s="2559" t="s">
        <v>242</v>
      </c>
      <c r="H7" s="2560">
        <v>1061507388.48</v>
      </c>
      <c r="I7" s="2561">
        <v>0</v>
      </c>
      <c r="J7" s="2562">
        <f>H7+I7</f>
        <v>1061507388.48</v>
      </c>
    </row>
    <row r="8" ht="24.75" customHeight="1">
      <c r="A8" s="2563" t="s">
        <v>316</v>
      </c>
      <c r="B8" s="2564" t="s">
        <v>242</v>
      </c>
      <c r="C8" s="2560">
        <v>704843320.74</v>
      </c>
      <c r="D8" s="2565">
        <v>0</v>
      </c>
      <c r="E8" s="2560">
        <f>C8+D8</f>
        <v>704843320.74</v>
      </c>
      <c r="F8" s="2566" t="s">
        <v>317</v>
      </c>
      <c r="G8" s="2567" t="s">
        <v>240</v>
      </c>
      <c r="H8" s="2545">
        <v>206</v>
      </c>
      <c r="I8" s="2568">
        <v>0</v>
      </c>
      <c r="J8" s="2547">
        <f>H8+I8</f>
        <v>206</v>
      </c>
    </row>
    <row r="9" ht="24.75" customHeight="1">
      <c r="A9" s="2569" t="s">
        <v>318</v>
      </c>
      <c r="B9" s="2570" t="s">
        <v>242</v>
      </c>
      <c r="C9" s="2571">
        <v>704843320.74</v>
      </c>
      <c r="D9" s="2572">
        <v>0</v>
      </c>
      <c r="E9" s="2571">
        <f>C9+D9</f>
        <v>704843320.74</v>
      </c>
      <c r="F9" s="2573" t="s">
        <v>319</v>
      </c>
      <c r="G9" s="2574" t="s">
        <v>162</v>
      </c>
      <c r="H9" s="2575" t="s">
        <v>162</v>
      </c>
      <c r="I9" s="2576" t="s">
        <v>162</v>
      </c>
      <c r="J9" s="2577" t="s">
        <v>162</v>
      </c>
    </row>
    <row r="10" ht="24.75" customHeight="1">
      <c r="A10" s="2578" t="s">
        <v>320</v>
      </c>
      <c r="B10" s="2579" t="s">
        <v>240</v>
      </c>
      <c r="C10" s="2580">
        <v>238</v>
      </c>
      <c r="D10" s="2581">
        <v>0</v>
      </c>
      <c r="E10" s="2580">
        <f>C10+D10</f>
        <v>238</v>
      </c>
      <c r="F10" s="2582" t="s">
        <v>259</v>
      </c>
      <c r="G10" s="2583" t="s">
        <v>240</v>
      </c>
      <c r="H10" s="2545">
        <v>20734</v>
      </c>
      <c r="I10" s="2584">
        <v>0</v>
      </c>
      <c r="J10" s="2547">
        <f>H10+I10</f>
        <v>20734</v>
      </c>
    </row>
    <row r="11" ht="24.75" customHeight="1">
      <c r="A11" s="2585" t="s">
        <v>321</v>
      </c>
      <c r="B11" s="2586" t="s">
        <v>322</v>
      </c>
      <c r="C11" s="1103">
        <v>2260</v>
      </c>
      <c r="D11" s="2587">
        <v>0</v>
      </c>
      <c r="E11" s="1103">
        <f>C11+D11</f>
        <v>2260</v>
      </c>
      <c r="F11" s="2588" t="s">
        <v>314</v>
      </c>
      <c r="G11" s="2589" t="s">
        <v>242</v>
      </c>
      <c r="H11" s="1103">
        <v>954982329.84</v>
      </c>
      <c r="I11" s="2590">
        <v>0</v>
      </c>
      <c r="J11" s="1103">
        <f>H11+I11</f>
        <v>954982329.84</v>
      </c>
    </row>
    <row r="12" ht="24.75" customHeight="1">
      <c r="A12" s="2591" t="s">
        <v>323</v>
      </c>
      <c r="B12" s="2592" t="s">
        <v>240</v>
      </c>
      <c r="C12" s="1103">
        <v>0</v>
      </c>
      <c r="D12" s="2593">
        <v>0</v>
      </c>
      <c r="E12" s="1103">
        <f>C12+D12</f>
        <v>0</v>
      </c>
      <c r="F12" s="2594" t="s">
        <v>324</v>
      </c>
      <c r="G12" s="2595" t="s">
        <v>325</v>
      </c>
      <c r="H12" s="2580">
        <v>320</v>
      </c>
      <c r="I12" s="2596">
        <v>0</v>
      </c>
      <c r="J12" s="2580">
        <f>H12+I12</f>
        <v>320</v>
      </c>
    </row>
    <row r="13" ht="24.75" customHeight="1">
      <c r="A13" s="2597" t="s">
        <v>326</v>
      </c>
      <c r="B13" s="2598" t="s">
        <v>240</v>
      </c>
      <c r="C13" s="2580">
        <v>36</v>
      </c>
      <c r="D13" s="2599">
        <v>0</v>
      </c>
      <c r="E13" s="2580">
        <f>C13+D13</f>
        <v>36</v>
      </c>
      <c r="F13" s="2600" t="s">
        <v>327</v>
      </c>
      <c r="G13" s="2601" t="s">
        <v>325</v>
      </c>
      <c r="H13" s="2353">
        <v>298</v>
      </c>
      <c r="I13" s="2602">
        <v>0</v>
      </c>
      <c r="J13" s="2353">
        <f>H13+I13</f>
        <v>298</v>
      </c>
    </row>
    <row r="14" ht="24.75" customHeight="1">
      <c r="A14" s="2603"/>
      <c r="B14" s="2604"/>
      <c r="C14" s="2605"/>
      <c r="D14" s="2606"/>
      <c r="E14" s="2607"/>
      <c r="F14" s="2608"/>
      <c r="G14" s="2609"/>
      <c r="H14" s="2610"/>
      <c r="I14" s="2611"/>
      <c r="J14" s="2612" t="s">
        <v>328</v>
      </c>
    </row>
  </sheetData>
  <mergeCells>
    <mergeCell ref="A1:J2"/>
  </mergeCells>
  <printOptions horizontalCentered="1" verticalCentered="1"/>
  <pageMargins left="0.78740157480315" right="0.78740157480315" top="1.18110236220472" bottom="1.18110236220472" header="0.51181" footer="0.51181"/>
  <pageSetup paperSize="9" scale="95" pageOrder="overThenDown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15</vt:i4>
      </vt:variant>
    </vt:vector>
  </HeadingPairs>
  <TitlesOfParts>
    <vt:vector baseType="lpstr" size="15">
      <vt:lpstr>社保基金预算调整封面</vt:lpstr>
      <vt:lpstr>编制单位调整封面</vt:lpstr>
      <vt:lpstr>预算调整目录</vt:lpstr>
      <vt:lpstr>预算调整总表</vt:lpstr>
      <vt:lpstr>企业养老收支调整表</vt:lpstr>
      <vt:lpstr>城乡居民养老收支调整表</vt:lpstr>
      <vt:lpstr>机关养老收支调整表</vt:lpstr>
      <vt:lpstr>医疗收支调整表</vt:lpstr>
      <vt:lpstr>城乡居民基本医疗调整表</vt:lpstr>
      <vt:lpstr>工伤收支调整表</vt:lpstr>
      <vt:lpstr>失业收支调整表</vt:lpstr>
      <vt:lpstr>生育收支调整表</vt:lpstr>
      <vt:lpstr>基本养老基础资料调整表</vt:lpstr>
      <vt:lpstr>基本医疗保险基础资料调整表</vt:lpstr>
      <vt:lpstr>失业工伤生育基础资料调整表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2021-07-02T18:51:01Z</dcterms:created>
  <dcterms:modified xsi:type="dcterms:W3CDTF">2021-07-02T10:51:01Z</dcterms:modified>
</cp:coreProperties>
</file>